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 Drive New\client\GST\GST Audit\"/>
    </mc:Choice>
  </mc:AlternateContent>
  <xr:revisionPtr revIDLastSave="0" documentId="13_ncr:1_{9527ED66-5BBF-43DB-993B-46F94276D584}" xr6:coauthVersionLast="47" xr6:coauthVersionMax="47" xr10:uidLastSave="{00000000-0000-0000-0000-000000000000}"/>
  <bookViews>
    <workbookView xWindow="-120" yWindow="-120" windowWidth="29040" windowHeight="15720" tabRatio="721" activeTab="4" xr2:uid="{00000000-000D-0000-FFFF-FFFF00000000}"/>
  </bookViews>
  <sheets>
    <sheet name="classiwse Sales" sheetId="3" r:id="rId1"/>
    <sheet name="rate wise Sales" sheetId="1" r:id="rId2"/>
    <sheet name="Classwise Purchase" sheetId="2" r:id="rId3"/>
    <sheet name="rate wise Purchase" sheetId="5" r:id="rId4"/>
    <sheet name="Reco" sheetId="7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5" i="7" l="1"/>
  <c r="N15" i="7"/>
  <c r="P15" i="7" s="1"/>
  <c r="M14" i="7" l="1"/>
  <c r="M13" i="7"/>
  <c r="M12" i="7"/>
  <c r="M11" i="7"/>
  <c r="M10" i="7"/>
  <c r="N10" i="7" l="1"/>
  <c r="P10" i="7" s="1"/>
  <c r="N11" i="7"/>
  <c r="P11" i="7" s="1"/>
  <c r="N12" i="7"/>
  <c r="P12" i="7" s="1"/>
  <c r="N13" i="7"/>
  <c r="P13" i="7" s="1"/>
  <c r="N14" i="7"/>
  <c r="P14" i="7" s="1"/>
  <c r="G18" i="5"/>
  <c r="G17" i="1" s="1"/>
  <c r="D18" i="5"/>
  <c r="D17" i="1" s="1"/>
  <c r="G14" i="5"/>
  <c r="G13" i="1" s="1"/>
  <c r="D14" i="5"/>
  <c r="D13" i="1" s="1"/>
  <c r="F11" i="7"/>
  <c r="F43" i="7" s="1"/>
  <c r="D11" i="7"/>
  <c r="D43" i="7" s="1"/>
  <c r="F35" i="7" l="1"/>
  <c r="F14" i="7"/>
  <c r="E18" i="7"/>
  <c r="G18" i="7" s="1"/>
  <c r="M26" i="2"/>
  <c r="E10" i="7"/>
  <c r="G10" i="7" s="1"/>
  <c r="G31" i="3"/>
  <c r="D28" i="3" s="1"/>
  <c r="E34" i="7" l="1"/>
  <c r="E16" i="3" l="1"/>
  <c r="F16" i="3" l="1"/>
  <c r="D29" i="3"/>
  <c r="F15" i="3" l="1"/>
  <c r="D28" i="1" l="1"/>
  <c r="C8" i="1" l="1"/>
  <c r="L26" i="2"/>
  <c r="K26" i="2"/>
  <c r="J26" i="2"/>
  <c r="E28" i="2" s="1"/>
  <c r="E30" i="7"/>
  <c r="G30" i="7" s="1"/>
  <c r="E9" i="7"/>
  <c r="E11" i="7" s="1"/>
  <c r="E12" i="7"/>
  <c r="F19" i="3"/>
  <c r="F28" i="2" l="1"/>
  <c r="F21" i="2"/>
  <c r="F20" i="2"/>
  <c r="F17" i="2"/>
  <c r="F16" i="2"/>
  <c r="F15" i="2"/>
  <c r="E16" i="7" l="1"/>
  <c r="D21" i="1"/>
  <c r="E19" i="7"/>
  <c r="J5" i="7"/>
  <c r="G16" i="7" l="1"/>
  <c r="K17" i="7"/>
  <c r="M9" i="7"/>
  <c r="M8" i="7"/>
  <c r="E20" i="7"/>
  <c r="E17" i="7"/>
  <c r="E43" i="7" s="1"/>
  <c r="F14" i="3"/>
  <c r="H14" i="3" s="1"/>
  <c r="G28" i="1"/>
  <c r="E28" i="1"/>
  <c r="E31" i="7"/>
  <c r="G31" i="7" s="1"/>
  <c r="E14" i="5" l="1"/>
  <c r="M17" i="7"/>
  <c r="N9" i="7"/>
  <c r="F18" i="5" s="1"/>
  <c r="F17" i="1" s="1"/>
  <c r="E18" i="5"/>
  <c r="E17" i="1" s="1"/>
  <c r="E13" i="1"/>
  <c r="D32" i="7"/>
  <c r="F32" i="7"/>
  <c r="F37" i="7" s="1"/>
  <c r="G17" i="7"/>
  <c r="G20" i="7"/>
  <c r="N8" i="7"/>
  <c r="E19" i="1"/>
  <c r="F19" i="1" s="1"/>
  <c r="F15" i="1"/>
  <c r="F18" i="1"/>
  <c r="F16" i="1"/>
  <c r="G27" i="1"/>
  <c r="D27" i="1"/>
  <c r="G30" i="2"/>
  <c r="G29" i="2"/>
  <c r="G28" i="2"/>
  <c r="G27" i="2"/>
  <c r="G26" i="2"/>
  <c r="G25" i="2"/>
  <c r="G24" i="2"/>
  <c r="G23" i="2"/>
  <c r="G22" i="2"/>
  <c r="G21" i="2"/>
  <c r="G20" i="2"/>
  <c r="G18" i="2"/>
  <c r="G17" i="2"/>
  <c r="G16" i="2"/>
  <c r="G15" i="2"/>
  <c r="F14" i="5" l="1"/>
  <c r="N17" i="7"/>
  <c r="P9" i="7"/>
  <c r="D14" i="7"/>
  <c r="F13" i="1"/>
  <c r="E14" i="7"/>
  <c r="E35" i="7"/>
  <c r="D35" i="7"/>
  <c r="D37" i="7"/>
  <c r="C37" i="7"/>
  <c r="G29" i="1"/>
  <c r="P8" i="7"/>
  <c r="P17" i="7" s="1"/>
  <c r="D29" i="1"/>
  <c r="E27" i="1"/>
  <c r="C39" i="7" l="1"/>
  <c r="F39" i="7"/>
  <c r="E29" i="1"/>
  <c r="D39" i="7" l="1"/>
  <c r="G20" i="5"/>
  <c r="F20" i="5"/>
  <c r="G16" i="5"/>
  <c r="F16" i="5"/>
  <c r="D20" i="5"/>
  <c r="E20" i="5" s="1"/>
  <c r="D16" i="5"/>
  <c r="E16" i="5" s="1"/>
  <c r="C10" i="5"/>
  <c r="C10" i="2"/>
  <c r="C9" i="1"/>
  <c r="G22" i="3" l="1"/>
  <c r="G23" i="3"/>
  <c r="D23" i="3"/>
  <c r="D22" i="3"/>
  <c r="F27" i="1" l="1"/>
  <c r="G34" i="7" l="1"/>
  <c r="H14" i="5"/>
  <c r="H27" i="1"/>
  <c r="A3" i="5"/>
  <c r="A4" i="5" s="1"/>
  <c r="A5" i="5" s="1"/>
  <c r="A3" i="2"/>
  <c r="A4" i="2" s="1"/>
  <c r="A5" i="2" s="1"/>
  <c r="H23" i="1"/>
  <c r="H19" i="1"/>
  <c r="A3" i="1"/>
  <c r="A4" i="1" s="1"/>
  <c r="A3" i="3"/>
  <c r="A4" i="3" s="1"/>
  <c r="A5" i="3" s="1"/>
  <c r="A6" i="3" s="1"/>
  <c r="G12" i="7"/>
  <c r="H20" i="5"/>
  <c r="H18" i="5"/>
  <c r="H16" i="5"/>
  <c r="G23" i="5"/>
  <c r="E23" i="5"/>
  <c r="D23" i="5"/>
  <c r="G22" i="5"/>
  <c r="F13" i="7" s="1"/>
  <c r="F22" i="7" s="1"/>
  <c r="E22" i="5"/>
  <c r="D13" i="7" s="1"/>
  <c r="C22" i="7" s="1"/>
  <c r="D22" i="5"/>
  <c r="H19" i="3"/>
  <c r="H20" i="3"/>
  <c r="H18" i="3"/>
  <c r="E13" i="7" l="1"/>
  <c r="E22" i="7" s="1"/>
  <c r="D22" i="7"/>
  <c r="E19" i="2"/>
  <c r="E31" i="2" s="1"/>
  <c r="D25" i="7"/>
  <c r="D27" i="7"/>
  <c r="G26" i="5"/>
  <c r="F23" i="5"/>
  <c r="D26" i="5"/>
  <c r="E33" i="2" s="1"/>
  <c r="E26" i="5"/>
  <c r="H17" i="3"/>
  <c r="E21" i="1"/>
  <c r="G21" i="1"/>
  <c r="D31" i="1"/>
  <c r="F14" i="1"/>
  <c r="C3" i="7"/>
  <c r="J4" i="7" s="1"/>
  <c r="C9" i="5"/>
  <c r="C9" i="2"/>
  <c r="F25" i="7" l="1"/>
  <c r="E25" i="7"/>
  <c r="E23" i="3"/>
  <c r="E22" i="3"/>
  <c r="E34" i="2"/>
  <c r="F19" i="2"/>
  <c r="G19" i="2" s="1"/>
  <c r="D42" i="7"/>
  <c r="F27" i="7"/>
  <c r="F42" i="7"/>
  <c r="E31" i="1"/>
  <c r="G25" i="1"/>
  <c r="G31" i="1"/>
  <c r="H16" i="3"/>
  <c r="D25" i="1"/>
  <c r="J3" i="1" s="1"/>
  <c r="G9" i="7"/>
  <c r="J4" i="1"/>
  <c r="D30" i="3"/>
  <c r="D31" i="3" s="1"/>
  <c r="E25" i="1"/>
  <c r="H17" i="1"/>
  <c r="H15" i="1"/>
  <c r="H14" i="1"/>
  <c r="H13" i="1"/>
  <c r="F13" i="5"/>
  <c r="H24" i="5"/>
  <c r="F19" i="5"/>
  <c r="H19" i="5" s="1"/>
  <c r="F17" i="5"/>
  <c r="F15" i="5"/>
  <c r="H15" i="5" s="1"/>
  <c r="F12" i="1"/>
  <c r="F28" i="1" s="1"/>
  <c r="H18" i="1"/>
  <c r="H16" i="1"/>
  <c r="I20" i="5"/>
  <c r="I18" i="5"/>
  <c r="I16" i="5"/>
  <c r="I14" i="5"/>
  <c r="G11" i="7" l="1"/>
  <c r="G43" i="7" s="1"/>
  <c r="G35" i="7"/>
  <c r="E39" i="7"/>
  <c r="G25" i="7"/>
  <c r="E32" i="7"/>
  <c r="H28" i="1"/>
  <c r="H29" i="1" s="1"/>
  <c r="F29" i="1"/>
  <c r="G19" i="7"/>
  <c r="G14" i="7"/>
  <c r="H17" i="5"/>
  <c r="G4" i="2"/>
  <c r="I17" i="5"/>
  <c r="J6" i="1"/>
  <c r="F22" i="5"/>
  <c r="I19" i="5"/>
  <c r="H23" i="5"/>
  <c r="H12" i="1"/>
  <c r="F21" i="1"/>
  <c r="H13" i="5"/>
  <c r="I15" i="5"/>
  <c r="I13" i="5"/>
  <c r="I19" i="1"/>
  <c r="I18" i="1"/>
  <c r="I17" i="1"/>
  <c r="I16" i="1"/>
  <c r="I15" i="1"/>
  <c r="I14" i="1"/>
  <c r="I13" i="1"/>
  <c r="I12" i="1"/>
  <c r="G39" i="7" l="1"/>
  <c r="F23" i="3"/>
  <c r="F22" i="3"/>
  <c r="K4" i="1" s="1"/>
  <c r="H15" i="3"/>
  <c r="E37" i="7"/>
  <c r="F31" i="2"/>
  <c r="G13" i="7"/>
  <c r="G42" i="7" s="1"/>
  <c r="G44" i="7" s="1"/>
  <c r="F31" i="1"/>
  <c r="F26" i="5"/>
  <c r="H22" i="5"/>
  <c r="H26" i="5" s="1"/>
  <c r="F25" i="1"/>
  <c r="H21" i="1"/>
  <c r="H31" i="1" s="1"/>
  <c r="G37" i="7" l="1"/>
  <c r="G3" i="2"/>
  <c r="G6" i="2" s="1"/>
  <c r="G14" i="2"/>
  <c r="G31" i="2" s="1"/>
  <c r="E27" i="7"/>
  <c r="E42" i="7"/>
  <c r="H25" i="1"/>
  <c r="K3" i="1"/>
  <c r="K6" i="1" s="1"/>
  <c r="F33" i="2"/>
  <c r="H22" i="3"/>
  <c r="H23" i="3"/>
  <c r="G32" i="7"/>
  <c r="G22" i="7" l="1"/>
  <c r="G33" i="2"/>
  <c r="G34" i="2" s="1"/>
  <c r="F34" i="2"/>
</calcChain>
</file>

<file path=xl/sharedStrings.xml><?xml version="1.0" encoding="utf-8"?>
<sst xmlns="http://schemas.openxmlformats.org/spreadsheetml/2006/main" count="256" uniqueCount="192">
  <si>
    <t>5%</t>
  </si>
  <si>
    <t>12%</t>
  </si>
  <si>
    <t>18%</t>
  </si>
  <si>
    <t>28%</t>
  </si>
  <si>
    <t>5% (RCM)</t>
  </si>
  <si>
    <t>12% (RCM)</t>
  </si>
  <si>
    <t>18% (RCM)</t>
  </si>
  <si>
    <t>28% (RCM)</t>
  </si>
  <si>
    <t>Sales Details</t>
  </si>
  <si>
    <t>CGST</t>
  </si>
  <si>
    <t>SGST</t>
  </si>
  <si>
    <t>IGST</t>
  </si>
  <si>
    <t>Cross check of Rate</t>
  </si>
  <si>
    <t>Assessable Value</t>
  </si>
  <si>
    <t>S.No</t>
  </si>
  <si>
    <t>Description</t>
  </si>
  <si>
    <t>Value (₹)</t>
  </si>
  <si>
    <t>A</t>
  </si>
  <si>
    <t>Purchases</t>
  </si>
  <si>
    <t>B</t>
  </si>
  <si>
    <t xml:space="preserve">Freight / Carriage </t>
  </si>
  <si>
    <t>C</t>
  </si>
  <si>
    <t>D</t>
  </si>
  <si>
    <t>Imported goods (Including received from SEZ)</t>
  </si>
  <si>
    <t>E</t>
  </si>
  <si>
    <t>Rent and Insurance Expense</t>
  </si>
  <si>
    <t>F</t>
  </si>
  <si>
    <t>G</t>
  </si>
  <si>
    <t>Royalties</t>
  </si>
  <si>
    <t>H</t>
  </si>
  <si>
    <t>I</t>
  </si>
  <si>
    <t>J</t>
  </si>
  <si>
    <t>Bank Charges</t>
  </si>
  <si>
    <t>K</t>
  </si>
  <si>
    <t>Entertainment charges</t>
  </si>
  <si>
    <t>L</t>
  </si>
  <si>
    <t>M</t>
  </si>
  <si>
    <t>Repair and Maintenance</t>
  </si>
  <si>
    <t>N</t>
  </si>
  <si>
    <t>O</t>
  </si>
  <si>
    <t>Capital goods</t>
  </si>
  <si>
    <t>P</t>
  </si>
  <si>
    <t>Q</t>
  </si>
  <si>
    <t>B2B sales</t>
  </si>
  <si>
    <t>B2C Sales</t>
  </si>
  <si>
    <t>Total</t>
  </si>
  <si>
    <t>Column "H" me dhyan dena hia ki decimal zero aaye, 5.01% ya 4.99% bhi nahi chalta hai.</t>
  </si>
  <si>
    <t>ITC eligible wala coulmmn hum log fill up karenge</t>
  </si>
  <si>
    <t>Ye aapko Tally ke GST reports me jakar GSTR-1 se nikalna hai.</t>
  </si>
  <si>
    <t>Koi bhi sequence break na karey as ye same column forms me hai</t>
  </si>
  <si>
    <t>Tax Free</t>
  </si>
  <si>
    <t>RECONCILIATION OF RETURNS WITH TALLY</t>
  </si>
  <si>
    <t>Particulars</t>
  </si>
  <si>
    <t>ITC as per GST Returns</t>
  </si>
  <si>
    <t>Regarding GST Output Liability</t>
  </si>
  <si>
    <t>Liability as per GST 3B</t>
  </si>
  <si>
    <t>Liability as per GSTR 1</t>
  </si>
  <si>
    <t>Regarding ITC</t>
  </si>
  <si>
    <t>Yearly Sale</t>
  </si>
  <si>
    <t>Cross Verification</t>
  </si>
  <si>
    <t>ITC as per this sheet</t>
  </si>
  <si>
    <t>ITC as per rate wise sheet</t>
  </si>
  <si>
    <t>Diff</t>
  </si>
  <si>
    <t>Form 9</t>
  </si>
  <si>
    <t>Form 9C</t>
  </si>
  <si>
    <t>5N</t>
  </si>
  <si>
    <t>5A</t>
  </si>
  <si>
    <t>4B</t>
  </si>
  <si>
    <t>4A</t>
  </si>
  <si>
    <t>5E</t>
  </si>
  <si>
    <t>4G</t>
  </si>
  <si>
    <t>Debit notes ( GST wali )</t>
  </si>
  <si>
    <t>Credit Notes ( GST wali )</t>
  </si>
  <si>
    <t>4I</t>
  </si>
  <si>
    <t>4J</t>
  </si>
  <si>
    <t>4N</t>
  </si>
  <si>
    <t>( excluding Taxfree Sales )</t>
  </si>
  <si>
    <t>( Excluding RCM )</t>
  </si>
  <si>
    <t>Column No A and B, just hamare reference ke liye hai, aapko kuchh nahi karna hai</t>
  </si>
  <si>
    <t>6B</t>
  </si>
  <si>
    <t>6C</t>
  </si>
  <si>
    <t>Total RCM</t>
  </si>
  <si>
    <t>Purchases Details</t>
  </si>
  <si>
    <t>Capital goods bhi cover karna hai</t>
  </si>
  <si>
    <t>Expenses jis ke upar GST ka set off liya hai, wo bhi cover karne hai</t>
  </si>
  <si>
    <t>12E</t>
  </si>
  <si>
    <t>7B</t>
  </si>
  <si>
    <t>Column "i" me dhyan dena hia ki decimal zero aaye, 5.01% ya 4.99% bhi nahi chalta hai.</t>
  </si>
  <si>
    <t>Cross tally</t>
  </si>
  <si>
    <t>Sales</t>
  </si>
  <si>
    <t>Classwise Sales</t>
  </si>
  <si>
    <t>14R</t>
  </si>
  <si>
    <t>Total GST sales excluding RCM</t>
  </si>
  <si>
    <t>Notes for preparing data</t>
  </si>
  <si>
    <t>Rate wise sales ki sheet me sales return minus karke lena hai</t>
  </si>
  <si>
    <t>Total ITC me CGST, SGST and IGST consolidated amount dena hai</t>
  </si>
  <si>
    <t>This Sheet is Only for Us. Don’t Fill it.</t>
  </si>
  <si>
    <t>8C &amp; 13</t>
  </si>
  <si>
    <t>9R</t>
  </si>
  <si>
    <t>Name of Dealer</t>
  </si>
  <si>
    <t>Name C wale column me hi likhna hai jaha name of dealer likha huwa hai, jaha yellow patch kiya hia</t>
  </si>
  <si>
    <t xml:space="preserve">Cross tally </t>
  </si>
  <si>
    <t>1. Sales Sheet</t>
  </si>
  <si>
    <t>2. Sales Rate Wise</t>
  </si>
  <si>
    <t>4. Purchase Rate Wise</t>
  </si>
  <si>
    <t>12F &amp; 14T</t>
  </si>
  <si>
    <t>Total ITC claimed in Books</t>
  </si>
  <si>
    <t>12A &amp; 12D</t>
  </si>
  <si>
    <t>ITC claimed in GST Returns</t>
  </si>
  <si>
    <t>particualrs</t>
  </si>
  <si>
    <t>Amount</t>
  </si>
  <si>
    <t>Rate of GST</t>
  </si>
  <si>
    <t>( - shows excess claim and +ve shows short claim in 3B</t>
  </si>
  <si>
    <t>Advocate fees</t>
  </si>
  <si>
    <t>RCM Wala purchase like Cotton</t>
  </si>
  <si>
    <t>Total without RCM</t>
  </si>
  <si>
    <t>5M</t>
  </si>
  <si>
    <t>GST if sales is inclusive of Sales</t>
  </si>
  <si>
    <t>DRC 03 to be initiated to reverse</t>
  </si>
  <si>
    <t>Cross verify from rate wise Purchase</t>
  </si>
  <si>
    <t>Difference ( ye zero rahna chahiye )</t>
  </si>
  <si>
    <t>Value</t>
  </si>
  <si>
    <t>GST</t>
  </si>
  <si>
    <t>Total RCM Liability</t>
  </si>
  <si>
    <t>Regular liability</t>
  </si>
  <si>
    <t>Differecne( Zero rahna Chahiye )</t>
  </si>
  <si>
    <t>Total ( Including RCM )</t>
  </si>
  <si>
    <t>Total ( Including Tax Free )</t>
  </si>
  <si>
    <t>Classwise Purchase</t>
  </si>
  <si>
    <t>Total including RCM</t>
  </si>
  <si>
    <t>RCM liability Rate wise sales se already link hai</t>
  </si>
  <si>
    <t>RCM wala details isi sheet me feed karna hai, baki jagah wo apney aap chala jayenga</t>
  </si>
  <si>
    <t>RCM liability as per 3B</t>
  </si>
  <si>
    <t>RCM liability as per Books</t>
  </si>
  <si>
    <r>
      <t xml:space="preserve">Password of sheet   1234. </t>
    </r>
    <r>
      <rPr>
        <b/>
        <sz val="15"/>
        <color rgb="FFFF0000"/>
        <rFont val="Times New Roman"/>
        <family val="1"/>
      </rPr>
      <t>Sheet me sare formula locked hai</t>
    </r>
  </si>
  <si>
    <t>Eligible ITC</t>
  </si>
  <si>
    <t>Amount of Total ITC</t>
  </si>
  <si>
    <t>Wahi expenses lene hai, jisme GST charge huwa hai aapko.</t>
  </si>
  <si>
    <t>Variation With 2A</t>
  </si>
  <si>
    <t>ITC As Per 2A</t>
  </si>
  <si>
    <t>7C</t>
  </si>
  <si>
    <t>7E</t>
  </si>
  <si>
    <t>12B</t>
  </si>
  <si>
    <t>Difference in RCM</t>
  </si>
  <si>
    <t>Liability as per Books</t>
  </si>
  <si>
    <t>5O</t>
  </si>
  <si>
    <t>Other Charges on which GST effected</t>
  </si>
  <si>
    <t>ITC as per Books on Purchases</t>
  </si>
  <si>
    <t>ITC as per Books against RCM</t>
  </si>
  <si>
    <t>(+ve shows excess and -ve shows short)</t>
  </si>
  <si>
    <t>CM Charges</t>
  </si>
  <si>
    <t>Office expenses</t>
  </si>
  <si>
    <t>Commission</t>
  </si>
  <si>
    <t>Legal Charges</t>
  </si>
  <si>
    <t>Taxable</t>
  </si>
  <si>
    <t>Capital Goods</t>
  </si>
  <si>
    <t>Ineligilbe ITC 17(5)</t>
  </si>
  <si>
    <t>ABC</t>
  </si>
  <si>
    <t>Expenses Which GST is Charges</t>
  </si>
  <si>
    <t>Freight Expenses</t>
  </si>
  <si>
    <t>Loading &amp; Unloading</t>
  </si>
  <si>
    <t>Other Charges</t>
  </si>
  <si>
    <t>Regarding RCM Liability : Classwise Sales me RCM as per GSTR-3B lena hai</t>
  </si>
  <si>
    <t>Regarding RCM Liability : Ratewise Sales me RCM as per Books lena hai</t>
  </si>
  <si>
    <t>Difference due to RCM Liability</t>
  </si>
  <si>
    <t>Regarding RCM Liability : Classwise Purchase me RCM as per Books lena hai</t>
  </si>
  <si>
    <t>Regarding RCM Liability : Ratewise Purchase me RCM as per Books lena hai</t>
  </si>
  <si>
    <t>Cross check</t>
  </si>
  <si>
    <t>Less : Excess ITC Claimed &amp; ITC Of Last Year Claimed in Current FY</t>
  </si>
  <si>
    <t>Compulsary to show seperately in sheet (Only For Us)</t>
  </si>
  <si>
    <t>ITC taken in Annual Return</t>
  </si>
  <si>
    <t>ITC in GST returns towards RCM</t>
  </si>
  <si>
    <t>7H1</t>
  </si>
  <si>
    <t>Other Reversal</t>
  </si>
  <si>
    <t>RCM liability As Per GSTR-3B</t>
  </si>
  <si>
    <t>12C</t>
  </si>
  <si>
    <t>Transportation</t>
  </si>
  <si>
    <t>Security Services</t>
  </si>
  <si>
    <t>ITC Reversal Rule 42, 43</t>
  </si>
  <si>
    <t>Government Fees</t>
  </si>
  <si>
    <t>Royalty</t>
  </si>
  <si>
    <t>Rent of Commercial Building ) From 08.10.2024 )</t>
  </si>
  <si>
    <t>Rent of Residential Building ( 22.07.2022 )</t>
  </si>
  <si>
    <t>6M</t>
  </si>
  <si>
    <r>
      <t xml:space="preserve">Any other ITC </t>
    </r>
    <r>
      <rPr>
        <b/>
        <sz val="11"/>
        <color theme="1"/>
        <rFont val="Calibri"/>
        <family val="2"/>
        <scheme val="minor"/>
      </rPr>
      <t>( 8C of Last Year or Excess ITC)</t>
    </r>
  </si>
  <si>
    <t>Raw Cotton</t>
  </si>
  <si>
    <t>For 2024-25</t>
  </si>
  <si>
    <t>FOR THE PERIOD 1.04.2024 TO 31.03.2025</t>
  </si>
  <si>
    <t>ITC Of 2023-24 Claimed In 2024-25</t>
  </si>
  <si>
    <t>ITC claimed in 2025-26</t>
  </si>
  <si>
    <t>Action Plan to give effect to GST return in FY 2025-26</t>
  </si>
  <si>
    <t>6A1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</si>
</sst>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</numFmts>
  <fonts count="3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00B050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26"/>
      <color rgb="FFFF0000"/>
      <name val="Calibri"/>
      <family val="2"/>
      <scheme val="minor"/>
    </font>
    <font>
      <sz val="15"/>
      <color theme="1"/>
      <name val="Calibri"/>
      <family val="2"/>
      <scheme val="minor"/>
    </font>
    <font>
      <b/>
      <u/>
      <sz val="16"/>
      <color rgb="FF0070C0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5"/>
      <color rgb="FFFF0000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sz val="11"/>
      <name val="Times New Roman"/>
      <family val="1"/>
    </font>
    <font>
      <b/>
      <sz val="11"/>
      <color rgb="FF000000"/>
      <name val="Times New Roman"/>
      <family val="1"/>
    </font>
    <font>
      <b/>
      <u/>
      <sz val="11"/>
      <color rgb="FFFF0000"/>
      <name val="Times New Roman"/>
      <family val="1"/>
    </font>
    <font>
      <b/>
      <sz val="15"/>
      <color rgb="FF00B050"/>
      <name val="Times New Roman"/>
      <family val="1"/>
    </font>
    <font>
      <b/>
      <u/>
      <sz val="20"/>
      <color rgb="FF00B0F0"/>
      <name val="Times New Roman"/>
      <family val="1"/>
    </font>
    <font>
      <b/>
      <u/>
      <sz val="11"/>
      <color theme="1"/>
      <name val="Times New Roman"/>
      <family val="1"/>
    </font>
    <font>
      <b/>
      <u/>
      <sz val="11"/>
      <color theme="1"/>
      <name val="Calibri"/>
      <family val="2"/>
      <scheme val="minor"/>
    </font>
    <font>
      <b/>
      <u/>
      <sz val="13"/>
      <color rgb="FFFF0000"/>
      <name val="Calibri"/>
      <family val="2"/>
      <scheme val="minor"/>
    </font>
    <font>
      <b/>
      <sz val="20"/>
      <color rgb="FFFF0000"/>
      <name val="Times New Roman"/>
      <family val="1"/>
    </font>
    <font>
      <sz val="20"/>
      <color rgb="FFFF0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Bookman"/>
      <family val="1"/>
    </font>
  </fonts>
  <fills count="11">
    <fill>
      <patternFill patternType="none"/>
    </fill>
    <fill>
      <patternFill patternType="gray125"/>
    </fill>
    <fill>
      <patternFill patternType="solid">
        <fgColor rgb="FFDDD9C4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</cellStyleXfs>
  <cellXfs count="158">
    <xf numFmtId="0" fontId="0" fillId="0" borderId="0" xfId="0"/>
    <xf numFmtId="0" fontId="0" fillId="4" borderId="0" xfId="0" applyFill="1"/>
    <xf numFmtId="10" fontId="0" fillId="4" borderId="0" xfId="1" applyNumberFormat="1" applyFont="1" applyFill="1"/>
    <xf numFmtId="4" fontId="0" fillId="0" borderId="0" xfId="0" applyNumberFormat="1"/>
    <xf numFmtId="10" fontId="0" fillId="0" borderId="0" xfId="1" applyNumberFormat="1" applyFont="1" applyFill="1"/>
    <xf numFmtId="0" fontId="0" fillId="0" borderId="1" xfId="0" applyBorder="1"/>
    <xf numFmtId="0" fontId="3" fillId="0" borderId="0" xfId="0" applyFont="1"/>
    <xf numFmtId="0" fontId="4" fillId="0" borderId="0" xfId="0" applyFont="1"/>
    <xf numFmtId="1" fontId="0" fillId="0" borderId="1" xfId="0" applyNumberFormat="1" applyBorder="1"/>
    <xf numFmtId="0" fontId="0" fillId="4" borderId="1" xfId="0" applyFill="1" applyBorder="1"/>
    <xf numFmtId="0" fontId="5" fillId="0" borderId="1" xfId="0" applyFont="1" applyBorder="1"/>
    <xf numFmtId="0" fontId="6" fillId="0" borderId="0" xfId="0" applyFont="1"/>
    <xf numFmtId="0" fontId="9" fillId="0" borderId="0" xfId="0" applyFont="1"/>
    <xf numFmtId="0" fontId="0" fillId="0" borderId="1" xfId="0" applyBorder="1" applyAlignment="1">
      <alignment horizontal="center"/>
    </xf>
    <xf numFmtId="0" fontId="7" fillId="0" borderId="0" xfId="0" applyFont="1"/>
    <xf numFmtId="0" fontId="10" fillId="0" borderId="0" xfId="0" applyFont="1"/>
    <xf numFmtId="1" fontId="0" fillId="0" borderId="0" xfId="0" applyNumberFormat="1"/>
    <xf numFmtId="0" fontId="11" fillId="0" borderId="0" xfId="0" applyFont="1"/>
    <xf numFmtId="0" fontId="12" fillId="0" borderId="0" xfId="0" applyFont="1" applyAlignment="1">
      <alignment horizontal="right"/>
    </xf>
    <xf numFmtId="0" fontId="13" fillId="0" borderId="0" xfId="0" applyFont="1"/>
    <xf numFmtId="0" fontId="0" fillId="0" borderId="1" xfId="0" applyBorder="1" applyAlignment="1">
      <alignment wrapText="1"/>
    </xf>
    <xf numFmtId="0" fontId="14" fillId="0" borderId="0" xfId="0" applyFont="1"/>
    <xf numFmtId="49" fontId="15" fillId="2" borderId="1" xfId="0" applyNumberFormat="1" applyFont="1" applyFill="1" applyBorder="1" applyAlignment="1">
      <alignment horizontal="left" vertical="center" wrapText="1"/>
    </xf>
    <xf numFmtId="1" fontId="15" fillId="0" borderId="1" xfId="0" applyNumberFormat="1" applyFont="1" applyBorder="1" applyAlignment="1" applyProtection="1">
      <alignment vertical="center"/>
      <protection locked="0"/>
    </xf>
    <xf numFmtId="1" fontId="15" fillId="0" borderId="1" xfId="0" applyNumberFormat="1" applyFont="1" applyBorder="1" applyAlignment="1" applyProtection="1">
      <alignment horizontal="right" vertical="center"/>
      <protection locked="0"/>
    </xf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16" fillId="0" borderId="1" xfId="0" applyFont="1" applyBorder="1" applyAlignment="1">
      <alignment horizontal="center" wrapText="1"/>
    </xf>
    <xf numFmtId="0" fontId="16" fillId="0" borderId="1" xfId="0" applyFont="1" applyBorder="1"/>
    <xf numFmtId="1" fontId="16" fillId="0" borderId="1" xfId="0" applyNumberFormat="1" applyFont="1" applyBorder="1"/>
    <xf numFmtId="0" fontId="16" fillId="4" borderId="1" xfId="0" applyFont="1" applyFill="1" applyBorder="1"/>
    <xf numFmtId="49" fontId="15" fillId="0" borderId="1" xfId="0" applyNumberFormat="1" applyFont="1" applyBorder="1" applyAlignment="1">
      <alignment horizontal="left" vertical="center" wrapText="1"/>
    </xf>
    <xf numFmtId="1" fontId="16" fillId="0" borderId="4" xfId="0" applyNumberFormat="1" applyFont="1" applyBorder="1"/>
    <xf numFmtId="1" fontId="16" fillId="0" borderId="0" xfId="0" applyNumberFormat="1" applyFont="1"/>
    <xf numFmtId="0" fontId="16" fillId="0" borderId="1" xfId="0" applyFont="1" applyBorder="1" applyAlignment="1">
      <alignment horizontal="center"/>
    </xf>
    <xf numFmtId="0" fontId="16" fillId="4" borderId="0" xfId="0" applyFont="1" applyFill="1"/>
    <xf numFmtId="0" fontId="16" fillId="0" borderId="1" xfId="0" applyFont="1" applyBorder="1" applyAlignment="1">
      <alignment horizontal="left"/>
    </xf>
    <xf numFmtId="10" fontId="16" fillId="4" borderId="0" xfId="1" applyNumberFormat="1" applyFont="1" applyFill="1"/>
    <xf numFmtId="0" fontId="16" fillId="0" borderId="4" xfId="0" applyFont="1" applyBorder="1"/>
    <xf numFmtId="0" fontId="16" fillId="5" borderId="1" xfId="0" applyFont="1" applyFill="1" applyBorder="1"/>
    <xf numFmtId="0" fontId="15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1" fontId="15" fillId="4" borderId="2" xfId="0" applyNumberFormat="1" applyFont="1" applyFill="1" applyBorder="1" applyAlignment="1" applyProtection="1">
      <alignment horizontal="right" vertical="center"/>
      <protection locked="0"/>
    </xf>
    <xf numFmtId="0" fontId="16" fillId="0" borderId="0" xfId="0" applyFont="1" applyAlignment="1">
      <alignment horizontal="center" vertical="center"/>
    </xf>
    <xf numFmtId="1" fontId="15" fillId="0" borderId="0" xfId="0" applyNumberFormat="1" applyFont="1" applyAlignment="1" applyProtection="1">
      <alignment vertical="center" wrapText="1"/>
      <protection locked="0"/>
    </xf>
    <xf numFmtId="0" fontId="22" fillId="0" borderId="0" xfId="0" applyFont="1"/>
    <xf numFmtId="0" fontId="23" fillId="0" borderId="0" xfId="0" applyFont="1"/>
    <xf numFmtId="0" fontId="24" fillId="0" borderId="0" xfId="0" applyFont="1" applyAlignment="1">
      <alignment horizontal="right"/>
    </xf>
    <xf numFmtId="0" fontId="16" fillId="5" borderId="3" xfId="0" applyFont="1" applyFill="1" applyBorder="1" applyAlignment="1">
      <alignment horizontal="center"/>
    </xf>
    <xf numFmtId="0" fontId="16" fillId="5" borderId="1" xfId="0" applyFont="1" applyFill="1" applyBorder="1" applyAlignment="1">
      <alignment horizontal="left" wrapText="1"/>
    </xf>
    <xf numFmtId="0" fontId="25" fillId="0" borderId="0" xfId="0" applyFont="1"/>
    <xf numFmtId="0" fontId="26" fillId="0" borderId="0" xfId="0" applyFont="1"/>
    <xf numFmtId="0" fontId="27" fillId="0" borderId="0" xfId="0" applyFont="1"/>
    <xf numFmtId="0" fontId="16" fillId="0" borderId="0" xfId="0" applyFont="1" applyProtection="1">
      <protection locked="0"/>
    </xf>
    <xf numFmtId="0" fontId="24" fillId="0" borderId="0" xfId="0" applyFont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23" fillId="4" borderId="0" xfId="0" applyFont="1" applyFill="1" applyProtection="1">
      <protection locked="0"/>
    </xf>
    <xf numFmtId="0" fontId="17" fillId="0" borderId="0" xfId="0" applyFont="1" applyProtection="1">
      <protection locked="0"/>
    </xf>
    <xf numFmtId="0" fontId="19" fillId="0" borderId="0" xfId="0" applyFont="1" applyProtection="1">
      <protection locked="0"/>
    </xf>
    <xf numFmtId="0" fontId="18" fillId="0" borderId="0" xfId="0" applyFont="1" applyProtection="1">
      <protection locked="0"/>
    </xf>
    <xf numFmtId="0" fontId="16" fillId="0" borderId="1" xfId="0" applyFont="1" applyBorder="1" applyAlignment="1" applyProtection="1">
      <alignment horizontal="center" wrapText="1"/>
      <protection locked="0"/>
    </xf>
    <xf numFmtId="0" fontId="16" fillId="0" borderId="1" xfId="0" applyFont="1" applyBorder="1" applyProtection="1">
      <protection locked="0"/>
    </xf>
    <xf numFmtId="1" fontId="16" fillId="0" borderId="1" xfId="0" applyNumberFormat="1" applyFont="1" applyBorder="1" applyProtection="1">
      <protection locked="0"/>
    </xf>
    <xf numFmtId="49" fontId="15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6" fillId="4" borderId="1" xfId="0" applyFont="1" applyFill="1" applyBorder="1" applyProtection="1">
      <protection locked="0"/>
    </xf>
    <xf numFmtId="49" fontId="15" fillId="0" borderId="1" xfId="0" applyNumberFormat="1" applyFont="1" applyBorder="1" applyAlignment="1" applyProtection="1">
      <alignment horizontal="left" vertical="center" wrapText="1"/>
      <protection locked="0"/>
    </xf>
    <xf numFmtId="1" fontId="16" fillId="0" borderId="4" xfId="0" applyNumberFormat="1" applyFont="1" applyBorder="1" applyProtection="1">
      <protection locked="0"/>
    </xf>
    <xf numFmtId="4" fontId="16" fillId="0" borderId="0" xfId="0" applyNumberFormat="1" applyFont="1" applyProtection="1">
      <protection locked="0"/>
    </xf>
    <xf numFmtId="0" fontId="20" fillId="5" borderId="1" xfId="0" applyFont="1" applyFill="1" applyBorder="1" applyProtection="1">
      <protection locked="0"/>
    </xf>
    <xf numFmtId="0" fontId="16" fillId="0" borderId="1" xfId="0" applyFont="1" applyBorder="1" applyAlignment="1" applyProtection="1">
      <alignment vertical="top" wrapText="1"/>
      <protection locked="0"/>
    </xf>
    <xf numFmtId="1" fontId="16" fillId="0" borderId="0" xfId="0" applyNumberFormat="1" applyFont="1" applyProtection="1">
      <protection locked="0"/>
    </xf>
    <xf numFmtId="1" fontId="16" fillId="6" borderId="1" xfId="0" applyNumberFormat="1" applyFont="1" applyFill="1" applyBorder="1"/>
    <xf numFmtId="1" fontId="15" fillId="5" borderId="1" xfId="0" applyNumberFormat="1" applyFont="1" applyFill="1" applyBorder="1" applyAlignment="1">
      <alignment horizontal="right" vertical="center"/>
    </xf>
    <xf numFmtId="0" fontId="28" fillId="4" borderId="0" xfId="0" applyFont="1" applyFill="1" applyProtection="1">
      <protection locked="0"/>
    </xf>
    <xf numFmtId="0" fontId="29" fillId="4" borderId="0" xfId="0" applyFont="1" applyFill="1"/>
    <xf numFmtId="0" fontId="16" fillId="0" borderId="0" xfId="0" applyFont="1" applyAlignment="1">
      <alignment vertical="top" wrapText="1"/>
    </xf>
    <xf numFmtId="0" fontId="21" fillId="3" borderId="1" xfId="0" applyFont="1" applyFill="1" applyBorder="1" applyAlignment="1">
      <alignment horizontal="center" vertical="top" wrapText="1"/>
    </xf>
    <xf numFmtId="0" fontId="21" fillId="0" borderId="1" xfId="0" applyFont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21" fillId="5" borderId="6" xfId="0" applyFont="1" applyFill="1" applyBorder="1" applyAlignment="1">
      <alignment horizontal="center" vertical="top" wrapText="1"/>
    </xf>
    <xf numFmtId="0" fontId="0" fillId="7" borderId="1" xfId="0" applyFill="1" applyBorder="1"/>
    <xf numFmtId="0" fontId="0" fillId="7" borderId="1" xfId="0" applyFill="1" applyBorder="1" applyAlignment="1">
      <alignment wrapText="1"/>
    </xf>
    <xf numFmtId="0" fontId="0" fillId="7" borderId="1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/>
    <xf numFmtId="0" fontId="0" fillId="5" borderId="8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8" xfId="0" applyFill="1" applyBorder="1"/>
    <xf numFmtId="0" fontId="30" fillId="0" borderId="0" xfId="0" applyFont="1"/>
    <xf numFmtId="164" fontId="0" fillId="0" borderId="0" xfId="3" applyFont="1"/>
    <xf numFmtId="164" fontId="15" fillId="0" borderId="1" xfId="3" applyFont="1" applyFill="1" applyBorder="1" applyAlignment="1" applyProtection="1">
      <alignment vertical="center" wrapText="1"/>
      <protection locked="0"/>
    </xf>
    <xf numFmtId="164" fontId="0" fillId="0" borderId="0" xfId="0" applyNumberFormat="1"/>
    <xf numFmtId="164" fontId="0" fillId="0" borderId="0" xfId="3" applyFont="1" applyBorder="1"/>
    <xf numFmtId="0" fontId="32" fillId="0" borderId="0" xfId="0" applyFont="1"/>
    <xf numFmtId="164" fontId="32" fillId="0" borderId="0" xfId="3" applyFont="1"/>
    <xf numFmtId="43" fontId="0" fillId="0" borderId="0" xfId="0" applyNumberFormat="1"/>
    <xf numFmtId="1" fontId="0" fillId="0" borderId="0" xfId="0" applyNumberFormat="1" applyProtection="1">
      <protection locked="0"/>
    </xf>
    <xf numFmtId="165" fontId="0" fillId="0" borderId="1" xfId="3" applyNumberFormat="1" applyFont="1" applyFill="1" applyBorder="1"/>
    <xf numFmtId="165" fontId="0" fillId="0" borderId="1" xfId="3" applyNumberFormat="1" applyFont="1" applyBorder="1"/>
    <xf numFmtId="165" fontId="0" fillId="5" borderId="1" xfId="3" applyNumberFormat="1" applyFont="1" applyFill="1" applyBorder="1"/>
    <xf numFmtId="165" fontId="0" fillId="5" borderId="6" xfId="3" applyNumberFormat="1" applyFont="1" applyFill="1" applyBorder="1"/>
    <xf numFmtId="165" fontId="0" fillId="0" borderId="6" xfId="3" applyNumberFormat="1" applyFont="1" applyFill="1" applyBorder="1"/>
    <xf numFmtId="165" fontId="15" fillId="0" borderId="1" xfId="3" applyNumberFormat="1" applyFont="1" applyFill="1" applyBorder="1" applyAlignment="1" applyProtection="1">
      <alignment vertical="center"/>
      <protection locked="0"/>
    </xf>
    <xf numFmtId="165" fontId="15" fillId="0" borderId="1" xfId="3" applyNumberFormat="1" applyFont="1" applyFill="1" applyBorder="1" applyAlignment="1" applyProtection="1">
      <alignment horizontal="right" vertical="center"/>
      <protection locked="0"/>
    </xf>
    <xf numFmtId="165" fontId="15" fillId="6" borderId="1" xfId="3" applyNumberFormat="1" applyFont="1" applyFill="1" applyBorder="1" applyAlignment="1" applyProtection="1">
      <alignment horizontal="right" vertical="center"/>
    </xf>
    <xf numFmtId="165" fontId="15" fillId="6" borderId="1" xfId="3" applyNumberFormat="1" applyFont="1" applyFill="1" applyBorder="1" applyAlignment="1" applyProtection="1">
      <alignment vertical="center"/>
    </xf>
    <xf numFmtId="165" fontId="16" fillId="0" borderId="1" xfId="3" applyNumberFormat="1" applyFont="1" applyBorder="1" applyProtection="1">
      <protection locked="0"/>
    </xf>
    <xf numFmtId="165" fontId="16" fillId="6" borderId="1" xfId="3" applyNumberFormat="1" applyFont="1" applyFill="1" applyBorder="1" applyProtection="1"/>
    <xf numFmtId="165" fontId="16" fillId="6" borderId="5" xfId="3" applyNumberFormat="1" applyFont="1" applyFill="1" applyBorder="1" applyProtection="1"/>
    <xf numFmtId="165" fontId="16" fillId="6" borderId="3" xfId="3" applyNumberFormat="1" applyFont="1" applyFill="1" applyBorder="1" applyProtection="1"/>
    <xf numFmtId="165" fontId="0" fillId="0" borderId="0" xfId="0" applyNumberFormat="1"/>
    <xf numFmtId="0" fontId="0" fillId="0" borderId="9" xfId="0" applyBorder="1" applyAlignment="1">
      <alignment horizontal="left"/>
    </xf>
    <xf numFmtId="0" fontId="16" fillId="5" borderId="0" xfId="0" applyFont="1" applyFill="1"/>
    <xf numFmtId="1" fontId="16" fillId="5" borderId="0" xfId="0" applyNumberFormat="1" applyFont="1" applyFill="1"/>
    <xf numFmtId="165" fontId="15" fillId="5" borderId="1" xfId="3" applyNumberFormat="1" applyFont="1" applyFill="1" applyBorder="1" applyAlignment="1" applyProtection="1">
      <alignment vertical="center"/>
      <protection locked="0"/>
    </xf>
    <xf numFmtId="0" fontId="16" fillId="0" borderId="7" xfId="0" applyFont="1" applyBorder="1"/>
    <xf numFmtId="0" fontId="31" fillId="0" borderId="1" xfId="0" applyFont="1" applyBorder="1" applyAlignment="1">
      <alignment horizontal="center"/>
    </xf>
    <xf numFmtId="0" fontId="31" fillId="0" borderId="1" xfId="0" applyFont="1" applyBorder="1"/>
    <xf numFmtId="165" fontId="15" fillId="5" borderId="0" xfId="3" applyNumberFormat="1" applyFont="1" applyFill="1" applyBorder="1" applyAlignment="1" applyProtection="1">
      <alignment vertical="center"/>
      <protection locked="0"/>
    </xf>
    <xf numFmtId="164" fontId="15" fillId="0" borderId="2" xfId="3" applyFont="1" applyFill="1" applyBorder="1" applyAlignment="1" applyProtection="1">
      <alignment vertical="center" wrapText="1"/>
      <protection locked="0"/>
    </xf>
    <xf numFmtId="164" fontId="15" fillId="0" borderId="0" xfId="3" applyFont="1" applyFill="1" applyBorder="1" applyAlignment="1" applyProtection="1">
      <alignment vertical="center" wrapText="1"/>
      <protection locked="0"/>
    </xf>
    <xf numFmtId="164" fontId="32" fillId="0" borderId="1" xfId="3" applyFont="1" applyBorder="1"/>
    <xf numFmtId="0" fontId="32" fillId="0" borderId="1" xfId="0" applyFont="1" applyBorder="1"/>
    <xf numFmtId="164" fontId="32" fillId="0" borderId="1" xfId="0" applyNumberFormat="1" applyFont="1" applyBorder="1"/>
    <xf numFmtId="0" fontId="0" fillId="8" borderId="1" xfId="0" applyFill="1" applyBorder="1" applyAlignment="1">
      <alignment horizontal="center"/>
    </xf>
    <xf numFmtId="0" fontId="0" fillId="8" borderId="1" xfId="0" applyFill="1" applyBorder="1"/>
    <xf numFmtId="0" fontId="0" fillId="9" borderId="1" xfId="0" applyFill="1" applyBorder="1" applyAlignment="1">
      <alignment horizontal="center"/>
    </xf>
    <xf numFmtId="0" fontId="0" fillId="9" borderId="1" xfId="0" applyFill="1" applyBorder="1"/>
    <xf numFmtId="0" fontId="0" fillId="10" borderId="1" xfId="0" applyFill="1" applyBorder="1" applyAlignment="1">
      <alignment horizontal="center"/>
    </xf>
    <xf numFmtId="0" fontId="0" fillId="10" borderId="0" xfId="0" applyFill="1" applyAlignment="1">
      <alignment horizontal="center"/>
    </xf>
    <xf numFmtId="0" fontId="0" fillId="10" borderId="1" xfId="0" applyFill="1" applyBorder="1" applyAlignment="1">
      <alignment wrapText="1"/>
    </xf>
    <xf numFmtId="165" fontId="21" fillId="0" borderId="1" xfId="3" applyNumberFormat="1" applyFont="1" applyFill="1" applyBorder="1" applyAlignment="1" applyProtection="1">
      <alignment vertical="center" wrapText="1"/>
      <protection locked="0"/>
    </xf>
    <xf numFmtId="165" fontId="15" fillId="0" borderId="1" xfId="3" applyNumberFormat="1" applyFont="1" applyFill="1" applyBorder="1" applyAlignment="1" applyProtection="1">
      <alignment vertical="center" wrapText="1"/>
      <protection locked="0"/>
    </xf>
    <xf numFmtId="165" fontId="15" fillId="8" borderId="1" xfId="3" applyNumberFormat="1" applyFont="1" applyFill="1" applyBorder="1" applyAlignment="1" applyProtection="1">
      <alignment vertical="center" wrapText="1"/>
      <protection locked="0"/>
    </xf>
    <xf numFmtId="165" fontId="15" fillId="9" borderId="1" xfId="3" applyNumberFormat="1" applyFont="1" applyFill="1" applyBorder="1" applyAlignment="1" applyProtection="1">
      <alignment vertical="center" wrapText="1"/>
      <protection locked="0"/>
    </xf>
    <xf numFmtId="165" fontId="15" fillId="7" borderId="1" xfId="3" applyNumberFormat="1" applyFont="1" applyFill="1" applyBorder="1" applyAlignment="1" applyProtection="1">
      <alignment vertical="center" wrapText="1"/>
      <protection locked="0"/>
    </xf>
    <xf numFmtId="165" fontId="0" fillId="0" borderId="1" xfId="0" applyNumberFormat="1" applyBorder="1"/>
    <xf numFmtId="165" fontId="15" fillId="4" borderId="1" xfId="3" applyNumberFormat="1" applyFont="1" applyFill="1" applyBorder="1" applyAlignment="1" applyProtection="1">
      <alignment vertical="center" wrapText="1"/>
      <protection locked="0"/>
    </xf>
    <xf numFmtId="165" fontId="15" fillId="10" borderId="1" xfId="3" applyNumberFormat="1" applyFont="1" applyFill="1" applyBorder="1" applyAlignment="1" applyProtection="1">
      <alignment vertical="center" wrapText="1"/>
      <protection locked="0"/>
    </xf>
    <xf numFmtId="165" fontId="0" fillId="7" borderId="1" xfId="0" applyNumberFormat="1" applyFill="1" applyBorder="1"/>
    <xf numFmtId="165" fontId="0" fillId="0" borderId="1" xfId="0" applyNumberFormat="1" applyBorder="1" applyAlignment="1">
      <alignment horizontal="center"/>
    </xf>
    <xf numFmtId="1" fontId="15" fillId="0" borderId="0" xfId="0" applyNumberFormat="1" applyFont="1" applyAlignment="1" applyProtection="1">
      <alignment vertical="center"/>
      <protection locked="0"/>
    </xf>
    <xf numFmtId="1" fontId="15" fillId="0" borderId="0" xfId="0" applyNumberFormat="1" applyFont="1" applyAlignment="1" applyProtection="1">
      <alignment horizontal="right" vertical="center"/>
      <protection locked="0"/>
    </xf>
    <xf numFmtId="0" fontId="4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8" fillId="0" borderId="0" xfId="0" applyFont="1" applyProtection="1">
      <protection locked="0"/>
    </xf>
    <xf numFmtId="0" fontId="0" fillId="0" borderId="0" xfId="0" applyAlignment="1" applyProtection="1">
      <alignment horizontal="center" wrapText="1"/>
      <protection locked="0"/>
    </xf>
    <xf numFmtId="49" fontId="15" fillId="0" borderId="0" xfId="0" applyNumberFormat="1" applyFont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center" wrapText="1"/>
      <protection locked="0"/>
    </xf>
    <xf numFmtId="0" fontId="16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21" fillId="0" borderId="1" xfId="0" applyFont="1" applyBorder="1" applyAlignment="1">
      <alignment horizontal="center" vertical="top" wrapText="1"/>
    </xf>
  </cellXfs>
  <cellStyles count="4">
    <cellStyle name="Comma" xfId="3" builtinId="3"/>
    <cellStyle name="Normal" xfId="0" builtinId="0"/>
    <cellStyle name="Normal 2" xfId="2" xr:uid="{00000000-0005-0000-0000-000002000000}"/>
    <cellStyle name="Percent" xfId="1" builtinId="5"/>
  </cellStyles>
  <dxfs count="0"/>
  <tableStyles count="0" defaultTableStyle="TableStyleMedium9" defaultPivotStyle="PivotStyleLight16"/>
  <colors>
    <mruColors>
      <color rgb="FFFF66CC"/>
      <color rgb="FF6666FF"/>
      <color rgb="FF624A7E"/>
      <color rgb="FF99FFCC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2"/>
  <sheetViews>
    <sheetView workbookViewId="0">
      <selection activeCell="C21" sqref="C21"/>
    </sheetView>
  </sheetViews>
  <sheetFormatPr defaultRowHeight="15"/>
  <cols>
    <col min="2" max="2" width="11.140625" customWidth="1"/>
    <col min="3" max="3" width="31.140625" customWidth="1"/>
    <col min="4" max="4" width="16.5703125" customWidth="1"/>
    <col min="5" max="5" width="12.7109375" bestFit="1" customWidth="1"/>
    <col min="6" max="6" width="12.42578125" customWidth="1"/>
    <col min="7" max="7" width="12.140625" customWidth="1"/>
    <col min="8" max="8" width="14.140625" customWidth="1"/>
    <col min="10" max="10" width="11" bestFit="1" customWidth="1"/>
    <col min="11" max="11" width="11.7109375" bestFit="1" customWidth="1"/>
  </cols>
  <sheetData>
    <row r="1" spans="1:11" ht="19.5">
      <c r="A1" s="12" t="s">
        <v>93</v>
      </c>
    </row>
    <row r="2" spans="1:11">
      <c r="A2">
        <v>1</v>
      </c>
      <c r="B2" t="s">
        <v>48</v>
      </c>
    </row>
    <row r="3" spans="1:11">
      <c r="A3">
        <f>+A2+1</f>
        <v>2</v>
      </c>
      <c r="B3" t="s">
        <v>49</v>
      </c>
    </row>
    <row r="4" spans="1:11">
      <c r="A4">
        <f t="shared" ref="A4:A6" si="0">+A3+1</f>
        <v>3</v>
      </c>
      <c r="B4" t="s">
        <v>78</v>
      </c>
    </row>
    <row r="5" spans="1:11">
      <c r="A5">
        <f t="shared" si="0"/>
        <v>4</v>
      </c>
      <c r="B5" t="s">
        <v>100</v>
      </c>
    </row>
    <row r="6" spans="1:11" ht="26.25">
      <c r="A6">
        <f t="shared" si="0"/>
        <v>5</v>
      </c>
      <c r="B6" s="76" t="s">
        <v>134</v>
      </c>
      <c r="C6" s="77"/>
    </row>
    <row r="7" spans="1:11" ht="26.25">
      <c r="A7">
        <v>6</v>
      </c>
      <c r="B7" s="76" t="s">
        <v>162</v>
      </c>
      <c r="C7" s="77"/>
    </row>
    <row r="8" spans="1:11" ht="25.5">
      <c r="A8" s="56"/>
      <c r="C8" s="56"/>
      <c r="D8" s="56"/>
      <c r="E8" s="56"/>
      <c r="F8" s="56"/>
      <c r="G8" s="56"/>
      <c r="H8" s="57" t="s">
        <v>102</v>
      </c>
      <c r="I8" s="58"/>
      <c r="J8" s="58"/>
    </row>
    <row r="9" spans="1:11" ht="19.5">
      <c r="A9" s="56" t="s">
        <v>99</v>
      </c>
      <c r="B9" s="56"/>
      <c r="C9" s="59" t="s">
        <v>157</v>
      </c>
      <c r="D9" s="56"/>
      <c r="E9" s="56"/>
      <c r="F9" s="56"/>
      <c r="G9" s="56"/>
      <c r="H9" s="56"/>
      <c r="I9" s="58"/>
      <c r="J9" s="58"/>
    </row>
    <row r="10" spans="1:11" ht="19.5">
      <c r="A10" s="56"/>
      <c r="B10" s="56"/>
      <c r="C10" s="60" t="s">
        <v>186</v>
      </c>
      <c r="D10" s="61"/>
      <c r="E10" s="61"/>
      <c r="F10" s="62"/>
      <c r="G10" s="56"/>
      <c r="H10" s="56"/>
      <c r="I10" s="58"/>
      <c r="J10" s="58"/>
    </row>
    <row r="11" spans="1:11">
      <c r="A11" s="56"/>
      <c r="B11" s="56"/>
      <c r="C11" s="56"/>
      <c r="D11" s="56"/>
      <c r="E11" s="56"/>
      <c r="F11" s="56"/>
      <c r="G11" s="56"/>
      <c r="H11" s="56"/>
      <c r="I11" s="58"/>
      <c r="J11" s="58"/>
    </row>
    <row r="12" spans="1:11">
      <c r="A12" s="63" t="s">
        <v>63</v>
      </c>
      <c r="B12" s="63" t="s">
        <v>64</v>
      </c>
      <c r="C12" s="63" t="s">
        <v>8</v>
      </c>
      <c r="D12" s="63" t="s">
        <v>13</v>
      </c>
      <c r="E12" s="63" t="s">
        <v>9</v>
      </c>
      <c r="F12" s="63" t="s">
        <v>10</v>
      </c>
      <c r="G12" s="63" t="s">
        <v>11</v>
      </c>
      <c r="H12" s="63" t="s">
        <v>45</v>
      </c>
      <c r="I12" s="58"/>
      <c r="J12" s="58"/>
    </row>
    <row r="13" spans="1:11">
      <c r="A13" s="64"/>
      <c r="B13" s="64"/>
      <c r="C13" s="64"/>
      <c r="D13" s="65"/>
      <c r="E13" s="65"/>
      <c r="F13" s="65"/>
      <c r="G13" s="65"/>
      <c r="H13" s="74"/>
      <c r="I13" s="58"/>
      <c r="J13" s="58"/>
    </row>
    <row r="14" spans="1:11">
      <c r="A14" s="64" t="s">
        <v>68</v>
      </c>
      <c r="B14" s="64"/>
      <c r="C14" s="66" t="s">
        <v>44</v>
      </c>
      <c r="D14" s="108">
        <v>0</v>
      </c>
      <c r="E14" s="108">
        <v>0</v>
      </c>
      <c r="F14" s="109">
        <f>+E14</f>
        <v>0</v>
      </c>
      <c r="G14" s="108">
        <v>0</v>
      </c>
      <c r="H14" s="110">
        <f t="shared" ref="H14:H20" si="1">SUM(D14:G14)</f>
        <v>0</v>
      </c>
      <c r="I14" s="58"/>
      <c r="J14" s="58"/>
    </row>
    <row r="15" spans="1:11">
      <c r="A15" s="64" t="s">
        <v>67</v>
      </c>
      <c r="B15" s="64"/>
      <c r="C15" s="66" t="s">
        <v>43</v>
      </c>
      <c r="D15" s="108">
        <v>0</v>
      </c>
      <c r="E15" s="108">
        <v>0</v>
      </c>
      <c r="F15" s="108">
        <f>E15</f>
        <v>0</v>
      </c>
      <c r="G15" s="108">
        <v>0</v>
      </c>
      <c r="H15" s="110">
        <f t="shared" si="1"/>
        <v>0</v>
      </c>
      <c r="I15" s="58"/>
      <c r="J15" s="58"/>
    </row>
    <row r="16" spans="1:11">
      <c r="A16" s="67" t="s">
        <v>70</v>
      </c>
      <c r="B16" s="64"/>
      <c r="C16" s="68" t="s">
        <v>174</v>
      </c>
      <c r="D16" s="111">
        <v>0</v>
      </c>
      <c r="E16" s="111">
        <f>+D16*2.5%</f>
        <v>0</v>
      </c>
      <c r="F16" s="111">
        <f>+E16</f>
        <v>0</v>
      </c>
      <c r="G16" s="111">
        <v>0</v>
      </c>
      <c r="H16" s="110">
        <f t="shared" si="1"/>
        <v>0</v>
      </c>
      <c r="I16" s="58"/>
      <c r="J16" s="58"/>
      <c r="K16" s="3"/>
    </row>
    <row r="17" spans="1:10">
      <c r="A17" s="64" t="s">
        <v>69</v>
      </c>
      <c r="B17" s="64"/>
      <c r="C17" s="66" t="s">
        <v>50</v>
      </c>
      <c r="D17" s="108">
        <v>0</v>
      </c>
      <c r="E17" s="109"/>
      <c r="F17" s="109"/>
      <c r="G17" s="108"/>
      <c r="H17" s="110">
        <f t="shared" si="1"/>
        <v>0</v>
      </c>
      <c r="I17" s="58"/>
      <c r="J17" s="58"/>
    </row>
    <row r="18" spans="1:10">
      <c r="A18" s="64"/>
      <c r="B18" s="64"/>
      <c r="C18" s="68"/>
      <c r="D18" s="108"/>
      <c r="E18" s="109"/>
      <c r="F18" s="109"/>
      <c r="G18" s="108"/>
      <c r="H18" s="110">
        <f t="shared" si="1"/>
        <v>0</v>
      </c>
      <c r="I18" s="58"/>
      <c r="J18" s="58"/>
    </row>
    <row r="19" spans="1:10">
      <c r="A19" s="64" t="s">
        <v>73</v>
      </c>
      <c r="B19" s="64"/>
      <c r="C19" s="66" t="s">
        <v>72</v>
      </c>
      <c r="D19" s="108">
        <v>0</v>
      </c>
      <c r="E19" s="109">
        <v>0</v>
      </c>
      <c r="F19" s="109">
        <f>E19</f>
        <v>0</v>
      </c>
      <c r="G19" s="108">
        <v>0</v>
      </c>
      <c r="H19" s="110">
        <f>SUM(D19:G19)</f>
        <v>0</v>
      </c>
      <c r="I19" s="58"/>
      <c r="J19" s="58"/>
    </row>
    <row r="20" spans="1:10">
      <c r="A20" s="64" t="s">
        <v>74</v>
      </c>
      <c r="B20" s="64"/>
      <c r="C20" s="66" t="s">
        <v>71</v>
      </c>
      <c r="D20" s="108">
        <v>0</v>
      </c>
      <c r="E20" s="109">
        <v>0</v>
      </c>
      <c r="F20" s="109">
        <v>0</v>
      </c>
      <c r="G20" s="108">
        <v>0</v>
      </c>
      <c r="H20" s="110">
        <f t="shared" si="1"/>
        <v>0</v>
      </c>
      <c r="I20" s="58"/>
      <c r="J20" s="58"/>
    </row>
    <row r="21" spans="1:10">
      <c r="A21" s="64"/>
      <c r="B21" s="64"/>
      <c r="C21" s="64"/>
      <c r="D21" s="112"/>
      <c r="E21" s="112"/>
      <c r="F21" s="112"/>
      <c r="G21" s="112"/>
      <c r="H21" s="113"/>
      <c r="I21" s="58"/>
      <c r="J21" s="102"/>
    </row>
    <row r="22" spans="1:10">
      <c r="A22" s="64" t="s">
        <v>75</v>
      </c>
      <c r="B22" s="64"/>
      <c r="C22" s="67"/>
      <c r="D22" s="114">
        <f>SUM(D14:D21)-D17-D19-D19</f>
        <v>0</v>
      </c>
      <c r="E22" s="114">
        <f t="shared" ref="E22:G22" si="2">SUM(E14:E21)-E17-E19-E19</f>
        <v>0</v>
      </c>
      <c r="F22" s="114">
        <f t="shared" si="2"/>
        <v>0</v>
      </c>
      <c r="G22" s="114">
        <f t="shared" si="2"/>
        <v>0</v>
      </c>
      <c r="H22" s="114">
        <f>SUM(H14:H21)-H17-H19-H19</f>
        <v>0</v>
      </c>
      <c r="I22" s="58" t="s">
        <v>76</v>
      </c>
      <c r="J22" s="58"/>
    </row>
    <row r="23" spans="1:10" ht="15.75" thickBot="1">
      <c r="A23" s="64" t="s">
        <v>65</v>
      </c>
      <c r="B23" s="64"/>
      <c r="C23" s="65"/>
      <c r="D23" s="115">
        <f>SUM(D14:D21)-D16-D19-D19</f>
        <v>0</v>
      </c>
      <c r="E23" s="115">
        <f t="shared" ref="E23:G23" si="3">SUM(E14:E21)-E16-E19-E19</f>
        <v>0</v>
      </c>
      <c r="F23" s="115">
        <f t="shared" si="3"/>
        <v>0</v>
      </c>
      <c r="G23" s="115">
        <f t="shared" si="3"/>
        <v>0</v>
      </c>
      <c r="H23" s="115">
        <f t="shared" ref="H23" si="4">SUM(H14:H21)-H16-H19-H19</f>
        <v>0</v>
      </c>
      <c r="I23" s="58" t="s">
        <v>77</v>
      </c>
      <c r="J23" s="58"/>
    </row>
    <row r="24" spans="1:10" ht="15.75" thickTop="1">
      <c r="A24" s="64"/>
      <c r="B24" s="64"/>
      <c r="C24" s="64"/>
      <c r="D24" s="69"/>
      <c r="E24" s="69"/>
      <c r="F24" s="69"/>
      <c r="G24" s="69"/>
      <c r="H24" s="34"/>
      <c r="I24" s="58"/>
      <c r="J24" s="58"/>
    </row>
    <row r="25" spans="1:10">
      <c r="A25" s="56"/>
      <c r="B25" s="56"/>
      <c r="C25" s="56"/>
      <c r="D25" s="73"/>
      <c r="E25" s="70"/>
      <c r="F25" s="56"/>
      <c r="G25" s="56"/>
      <c r="H25" s="56"/>
      <c r="I25" s="58"/>
      <c r="J25" s="58"/>
    </row>
    <row r="26" spans="1:10">
      <c r="A26" s="56"/>
      <c r="B26" s="64" t="s">
        <v>66</v>
      </c>
      <c r="C26" s="64" t="s">
        <v>58</v>
      </c>
      <c r="D26" s="108">
        <v>0</v>
      </c>
      <c r="E26" s="56"/>
      <c r="F26" s="56" t="s">
        <v>158</v>
      </c>
      <c r="G26" s="56"/>
      <c r="H26" s="56"/>
      <c r="I26" s="102"/>
      <c r="J26" s="58"/>
    </row>
    <row r="27" spans="1:10">
      <c r="A27" s="56"/>
      <c r="B27" s="64" t="s">
        <v>116</v>
      </c>
      <c r="C27" s="64" t="s">
        <v>117</v>
      </c>
      <c r="D27" s="108">
        <v>0</v>
      </c>
      <c r="E27" s="56"/>
      <c r="F27" s="56" t="s">
        <v>159</v>
      </c>
      <c r="G27" s="73">
        <v>0</v>
      </c>
      <c r="H27" s="56"/>
      <c r="I27" s="58"/>
      <c r="J27" s="58"/>
    </row>
    <row r="28" spans="1:10">
      <c r="A28" s="56"/>
      <c r="B28" s="64" t="s">
        <v>145</v>
      </c>
      <c r="C28" s="64" t="s">
        <v>146</v>
      </c>
      <c r="D28" s="108">
        <f>G31</f>
        <v>0</v>
      </c>
      <c r="E28" s="56"/>
      <c r="F28" s="56" t="s">
        <v>160</v>
      </c>
      <c r="G28" s="56">
        <v>0</v>
      </c>
      <c r="H28" s="56"/>
      <c r="I28" s="58"/>
      <c r="J28" s="58"/>
    </row>
    <row r="29" spans="1:10">
      <c r="A29" s="56"/>
      <c r="B29" s="64"/>
      <c r="C29" s="64" t="s">
        <v>45</v>
      </c>
      <c r="D29" s="108">
        <f>+D26-D27+D28</f>
        <v>0</v>
      </c>
      <c r="E29" s="56"/>
      <c r="F29" s="56" t="s">
        <v>161</v>
      </c>
      <c r="G29" s="56">
        <v>0</v>
      </c>
      <c r="H29" s="56"/>
      <c r="I29" s="58"/>
      <c r="J29" s="58"/>
    </row>
    <row r="30" spans="1:10">
      <c r="A30" s="56"/>
      <c r="B30" s="64"/>
      <c r="C30" s="71" t="s">
        <v>92</v>
      </c>
      <c r="D30" s="120">
        <f>+D23</f>
        <v>0</v>
      </c>
      <c r="E30" s="56"/>
      <c r="F30" s="56"/>
      <c r="G30" s="56"/>
      <c r="H30" s="56"/>
      <c r="I30" s="58"/>
      <c r="J30" s="58"/>
    </row>
    <row r="31" spans="1:10" ht="18" customHeight="1">
      <c r="A31" s="56"/>
      <c r="B31" s="64"/>
      <c r="C31" s="72" t="s">
        <v>101</v>
      </c>
      <c r="D31" s="108">
        <f>+D29-D30</f>
        <v>0</v>
      </c>
      <c r="E31" s="56"/>
      <c r="F31" s="73" t="s">
        <v>145</v>
      </c>
      <c r="G31" s="73">
        <f>G27+G28+G29</f>
        <v>0</v>
      </c>
      <c r="H31" s="56"/>
      <c r="I31" s="58"/>
      <c r="J31" s="58"/>
    </row>
    <row r="32" spans="1:10">
      <c r="A32" s="56"/>
      <c r="B32" s="56"/>
      <c r="C32" s="56"/>
      <c r="D32" s="73"/>
      <c r="E32" s="56"/>
      <c r="F32" s="56"/>
      <c r="G32" s="56"/>
      <c r="H32" s="56"/>
      <c r="I32" s="58"/>
      <c r="J32" s="58"/>
    </row>
    <row r="33" spans="1:10">
      <c r="A33" s="58"/>
      <c r="B33" s="58"/>
      <c r="C33" s="58"/>
      <c r="D33" s="58"/>
      <c r="E33" s="58"/>
      <c r="F33" s="58"/>
      <c r="G33" s="58"/>
      <c r="H33" s="58"/>
      <c r="I33" s="58"/>
      <c r="J33" s="58"/>
    </row>
    <row r="34" spans="1:10" ht="21">
      <c r="A34" s="58"/>
      <c r="B34" s="149"/>
      <c r="C34" s="150"/>
      <c r="D34" s="150"/>
      <c r="E34" s="150"/>
      <c r="F34" s="150"/>
      <c r="G34" s="58"/>
      <c r="H34" s="58"/>
      <c r="I34" s="58"/>
      <c r="J34" s="58"/>
    </row>
    <row r="35" spans="1:10" ht="18.75">
      <c r="A35" s="58"/>
      <c r="B35" s="151"/>
      <c r="C35" s="58"/>
      <c r="D35" s="58"/>
      <c r="E35" s="58"/>
      <c r="F35" s="58"/>
      <c r="G35" s="58"/>
      <c r="H35" s="58"/>
      <c r="I35" s="58"/>
      <c r="J35" s="58"/>
    </row>
    <row r="36" spans="1:10" ht="18.75">
      <c r="A36" s="58"/>
      <c r="B36" s="151"/>
      <c r="C36" s="58"/>
      <c r="D36" s="58"/>
      <c r="E36" s="58"/>
      <c r="F36" s="58"/>
      <c r="G36" s="58"/>
      <c r="H36" s="58"/>
      <c r="I36" s="154"/>
      <c r="J36" s="154"/>
    </row>
    <row r="37" spans="1:10">
      <c r="A37" s="152"/>
      <c r="B37" s="152"/>
      <c r="C37" s="152"/>
      <c r="D37" s="152"/>
      <c r="E37" s="152"/>
      <c r="F37" s="152"/>
      <c r="G37" s="152"/>
      <c r="H37" s="152"/>
      <c r="I37" s="152"/>
      <c r="J37" s="152"/>
    </row>
    <row r="38" spans="1:10">
      <c r="A38" s="58"/>
      <c r="B38" s="58"/>
      <c r="C38" s="153"/>
      <c r="D38" s="147"/>
      <c r="E38" s="147"/>
      <c r="F38" s="147"/>
      <c r="G38" s="147"/>
      <c r="H38" s="148"/>
      <c r="I38" s="58"/>
      <c r="J38" s="58"/>
    </row>
    <row r="39" spans="1:10">
      <c r="A39" s="58"/>
      <c r="B39" s="58"/>
      <c r="C39" s="58"/>
      <c r="D39" s="58"/>
      <c r="E39" s="58"/>
      <c r="F39" s="58"/>
      <c r="G39" s="58"/>
      <c r="H39" s="148"/>
      <c r="I39" s="102"/>
      <c r="J39" s="102"/>
    </row>
    <row r="40" spans="1:10">
      <c r="A40" s="58"/>
      <c r="B40" s="58"/>
      <c r="C40" s="58"/>
      <c r="D40" s="102"/>
      <c r="E40" s="102"/>
      <c r="F40" s="102"/>
      <c r="G40" s="102"/>
      <c r="H40" s="102"/>
      <c r="I40" s="58"/>
      <c r="J40" s="58"/>
    </row>
    <row r="41" spans="1:10">
      <c r="A41" s="58"/>
      <c r="B41" s="58"/>
      <c r="C41" s="58"/>
      <c r="D41" s="58"/>
      <c r="E41" s="58"/>
      <c r="F41" s="58"/>
      <c r="G41" s="58"/>
      <c r="H41" s="58"/>
      <c r="I41" s="58"/>
      <c r="J41" s="58"/>
    </row>
    <row r="42" spans="1:10">
      <c r="A42" s="58"/>
      <c r="B42" s="58"/>
      <c r="C42" s="58"/>
      <c r="D42" s="58"/>
      <c r="E42" s="58"/>
      <c r="F42" s="58"/>
      <c r="G42" s="58"/>
      <c r="H42" s="58"/>
      <c r="I42" s="58"/>
      <c r="J42" s="58"/>
    </row>
    <row r="43" spans="1:10">
      <c r="A43" s="58"/>
      <c r="B43" s="58"/>
      <c r="C43" s="58"/>
      <c r="D43" s="58"/>
      <c r="E43" s="58"/>
      <c r="F43" s="58"/>
      <c r="G43" s="58"/>
      <c r="H43" s="58"/>
      <c r="I43" s="58"/>
      <c r="J43" s="58"/>
    </row>
    <row r="44" spans="1:10">
      <c r="A44" s="58"/>
      <c r="B44" s="58"/>
      <c r="C44" s="58"/>
      <c r="D44" s="58"/>
      <c r="E44" s="58"/>
      <c r="F44" s="58"/>
      <c r="G44" s="58"/>
      <c r="H44" s="58"/>
      <c r="I44" s="58"/>
      <c r="J44" s="58"/>
    </row>
    <row r="45" spans="1:10">
      <c r="A45" s="58"/>
      <c r="B45" s="58"/>
      <c r="C45" s="58"/>
      <c r="D45" s="58"/>
      <c r="E45" s="58"/>
      <c r="F45" s="58"/>
      <c r="G45" s="58"/>
      <c r="H45" s="58"/>
      <c r="I45" s="58"/>
      <c r="J45" s="58"/>
    </row>
    <row r="46" spans="1:10">
      <c r="A46" s="58"/>
      <c r="B46" s="58"/>
      <c r="C46" s="58"/>
      <c r="D46" s="58"/>
      <c r="E46" s="58"/>
      <c r="F46" s="58"/>
      <c r="G46" s="58"/>
      <c r="H46" s="58"/>
      <c r="I46" s="58"/>
      <c r="J46" s="58"/>
    </row>
    <row r="47" spans="1:10">
      <c r="A47" s="58"/>
      <c r="B47" s="58"/>
      <c r="C47" s="58"/>
      <c r="D47" s="58"/>
      <c r="E47" s="58"/>
      <c r="F47" s="58"/>
      <c r="G47" s="58"/>
      <c r="H47" s="58"/>
      <c r="I47" s="58"/>
      <c r="J47" s="58"/>
    </row>
    <row r="48" spans="1:10">
      <c r="A48" s="58"/>
      <c r="B48" s="58"/>
      <c r="C48" s="58"/>
      <c r="D48" s="58"/>
      <c r="E48" s="58"/>
      <c r="F48" s="58"/>
      <c r="G48" s="58"/>
      <c r="H48" s="58"/>
      <c r="I48" s="58"/>
      <c r="J48" s="58"/>
    </row>
    <row r="49" spans="1:10">
      <c r="A49" s="58"/>
      <c r="B49" s="58"/>
      <c r="C49" s="58"/>
      <c r="D49" s="58"/>
      <c r="E49" s="58"/>
      <c r="F49" s="58"/>
      <c r="G49" s="58"/>
      <c r="H49" s="58"/>
      <c r="I49" s="58"/>
      <c r="J49" s="58"/>
    </row>
    <row r="50" spans="1:10">
      <c r="A50" s="58"/>
      <c r="B50" s="58"/>
      <c r="C50" s="58"/>
      <c r="D50" s="58"/>
      <c r="E50" s="58"/>
      <c r="F50" s="58"/>
      <c r="G50" s="58"/>
      <c r="H50" s="58"/>
      <c r="I50" s="58"/>
      <c r="J50" s="58"/>
    </row>
    <row r="51" spans="1:10">
      <c r="A51" s="58"/>
      <c r="B51" s="58"/>
      <c r="C51" s="58"/>
      <c r="D51" s="58"/>
      <c r="E51" s="58"/>
      <c r="F51" s="58"/>
      <c r="G51" s="58"/>
      <c r="H51" s="58"/>
      <c r="I51" s="58"/>
      <c r="J51" s="58"/>
    </row>
    <row r="52" spans="1:10">
      <c r="A52" s="58"/>
      <c r="B52" s="58"/>
      <c r="C52" s="58"/>
      <c r="D52" s="58"/>
      <c r="E52" s="58"/>
      <c r="F52" s="58"/>
      <c r="G52" s="58"/>
      <c r="H52" s="58"/>
      <c r="I52" s="58"/>
      <c r="J52" s="58"/>
    </row>
  </sheetData>
  <mergeCells count="1">
    <mergeCell ref="I36:J36"/>
  </mergeCells>
  <dataValidations count="2">
    <dataValidation type="decimal" allowBlank="1" showInputMessage="1" showErrorMessage="1" error="Please enter a number between 0 and 99,99,99,99,99,999.99_x000a__x000a__x000a_" sqref="E15:H15 H39 D16:H20 D38:H38 D14:H14" xr:uid="{00000000-0002-0000-0000-000000000000}">
      <formula1>0</formula1>
      <formula2>9999999999999.99</formula2>
    </dataValidation>
    <dataValidation type="decimal" allowBlank="1" showInputMessage="1" showErrorMessage="1" error="Please enter a number between  -99,99,99,99,99,999.99 and 99,99,99,99,99,999.99_x000a__x000a__x000a_" sqref="D15" xr:uid="{00000000-0002-0000-0000-000001000000}">
      <formula1>-9999999999999.99</formula1>
      <formula2>9999999999999.99</formula2>
    </dataValidation>
  </dataValidations>
  <pageMargins left="0.70866141732283505" right="0.38" top="0.44" bottom="0.54" header="0.31496062992126" footer="0.31496062992126"/>
  <pageSetup paperSize="9" scale="95" orientation="landscape" r:id="rId1"/>
  <ignoredErrors>
    <ignoredError sqref="G31 F14 F19" unlockedFormula="1"/>
    <ignoredError sqref="F1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4"/>
  <sheetViews>
    <sheetView workbookViewId="0">
      <selection activeCell="E11" sqref="E11"/>
    </sheetView>
  </sheetViews>
  <sheetFormatPr defaultRowHeight="15"/>
  <cols>
    <col min="1" max="1" width="7.42578125" customWidth="1"/>
    <col min="2" max="2" width="7.85546875" customWidth="1"/>
    <col min="3" max="3" width="21.7109375" customWidth="1"/>
    <col min="4" max="4" width="13.28515625" customWidth="1"/>
    <col min="5" max="5" width="12.5703125" customWidth="1"/>
    <col min="6" max="6" width="11.7109375" customWidth="1"/>
    <col min="7" max="7" width="12" customWidth="1"/>
    <col min="8" max="8" width="11.42578125" customWidth="1"/>
    <col min="9" max="9" width="15.42578125" customWidth="1"/>
    <col min="10" max="10" width="16.85546875" customWidth="1"/>
    <col min="11" max="11" width="12.140625" customWidth="1"/>
    <col min="12" max="12" width="10" bestFit="1" customWidth="1"/>
    <col min="13" max="13" width="14.5703125" customWidth="1"/>
  </cols>
  <sheetData>
    <row r="1" spans="1:12" ht="19.5">
      <c r="A1" s="12" t="s">
        <v>93</v>
      </c>
    </row>
    <row r="2" spans="1:12">
      <c r="A2">
        <v>1</v>
      </c>
      <c r="B2" t="s">
        <v>87</v>
      </c>
      <c r="I2" s="30" t="s">
        <v>88</v>
      </c>
      <c r="J2" s="30" t="s">
        <v>121</v>
      </c>
      <c r="K2" s="30" t="s">
        <v>122</v>
      </c>
    </row>
    <row r="3" spans="1:12">
      <c r="A3">
        <f>+A2+1</f>
        <v>2</v>
      </c>
      <c r="B3" t="s">
        <v>94</v>
      </c>
      <c r="I3" s="30" t="s">
        <v>89</v>
      </c>
      <c r="J3" s="108">
        <f>+D25</f>
        <v>0</v>
      </c>
      <c r="K3" s="108">
        <f>+E25+F25+G25</f>
        <v>0</v>
      </c>
    </row>
    <row r="4" spans="1:12">
      <c r="A4">
        <f>+A3+1</f>
        <v>3</v>
      </c>
      <c r="B4" t="s">
        <v>131</v>
      </c>
      <c r="I4" s="30" t="s">
        <v>90</v>
      </c>
      <c r="J4" s="108">
        <f>+'classiwse Sales'!D22+'classiwse Sales'!D17</f>
        <v>0</v>
      </c>
      <c r="K4" s="108">
        <f>+'classiwse Sales'!E22+'classiwse Sales'!F22+'classiwse Sales'!G22</f>
        <v>0</v>
      </c>
    </row>
    <row r="5" spans="1:12">
      <c r="I5" s="30"/>
      <c r="J5" s="31"/>
      <c r="K5" s="31"/>
    </row>
    <row r="6" spans="1:12" ht="25.5">
      <c r="A6" s="25"/>
      <c r="B6" s="25"/>
      <c r="C6" s="25"/>
      <c r="D6" s="25"/>
      <c r="E6" s="25"/>
      <c r="F6" s="25"/>
      <c r="G6" s="25"/>
      <c r="H6" s="50" t="s">
        <v>103</v>
      </c>
      <c r="I6" s="41" t="s">
        <v>62</v>
      </c>
      <c r="J6" s="120">
        <f>+J3-J4</f>
        <v>0</v>
      </c>
      <c r="K6" s="120">
        <f>+K3-K4</f>
        <v>0</v>
      </c>
      <c r="L6" t="s">
        <v>164</v>
      </c>
    </row>
    <row r="7" spans="1:12" ht="25.5">
      <c r="A7" s="25"/>
      <c r="B7" s="76" t="s">
        <v>163</v>
      </c>
      <c r="C7" s="25"/>
      <c r="D7" s="25"/>
      <c r="E7" s="25"/>
      <c r="F7" s="25"/>
      <c r="G7" s="25"/>
      <c r="H7" s="50"/>
      <c r="I7" s="118"/>
      <c r="J7" s="119"/>
      <c r="K7" s="119"/>
    </row>
    <row r="8" spans="1:12" ht="19.5">
      <c r="A8" s="25" t="s">
        <v>99</v>
      </c>
      <c r="B8" s="25"/>
      <c r="C8" s="49" t="str">
        <f>'classiwse Sales'!C9</f>
        <v>ABC</v>
      </c>
      <c r="D8" s="25"/>
      <c r="E8" s="25"/>
      <c r="F8" s="25"/>
      <c r="G8" s="25"/>
      <c r="H8" s="25"/>
      <c r="I8" s="25"/>
    </row>
    <row r="9" spans="1:12" ht="19.5">
      <c r="A9" s="25"/>
      <c r="B9" s="25"/>
      <c r="C9" s="26" t="str">
        <f>+'classiwse Sales'!C10</f>
        <v>For 2024-25</v>
      </c>
      <c r="D9" s="28"/>
      <c r="E9" s="28"/>
      <c r="F9" s="27"/>
      <c r="G9" s="25"/>
      <c r="H9" s="25"/>
      <c r="I9" s="25"/>
    </row>
    <row r="10" spans="1:12">
      <c r="A10" s="25"/>
      <c r="B10" s="25"/>
      <c r="C10" s="25"/>
      <c r="D10" s="25"/>
      <c r="E10" s="25"/>
      <c r="F10" s="25"/>
      <c r="G10" s="25"/>
      <c r="H10" s="25"/>
      <c r="I10" s="25"/>
    </row>
    <row r="11" spans="1:12" ht="26.25" customHeight="1">
      <c r="A11" s="36" t="s">
        <v>63</v>
      </c>
      <c r="B11" s="36" t="s">
        <v>64</v>
      </c>
      <c r="C11" s="36" t="s">
        <v>8</v>
      </c>
      <c r="D11" s="29" t="s">
        <v>13</v>
      </c>
      <c r="E11" s="36" t="s">
        <v>9</v>
      </c>
      <c r="F11" s="36" t="s">
        <v>10</v>
      </c>
      <c r="G11" s="36" t="s">
        <v>11</v>
      </c>
      <c r="H11" s="36" t="s">
        <v>45</v>
      </c>
      <c r="I11" s="37" t="s">
        <v>12</v>
      </c>
    </row>
    <row r="12" spans="1:12">
      <c r="A12" s="30"/>
      <c r="B12" s="38">
        <v>9</v>
      </c>
      <c r="C12" s="22" t="s">
        <v>0</v>
      </c>
      <c r="D12" s="108">
        <v>0</v>
      </c>
      <c r="E12" s="108">
        <v>0</v>
      </c>
      <c r="F12" s="108">
        <f t="shared" ref="F12:F19" si="0">+E12</f>
        <v>0</v>
      </c>
      <c r="G12" s="108">
        <v>0</v>
      </c>
      <c r="H12" s="120">
        <f>SUM(D12:G12)</f>
        <v>0</v>
      </c>
      <c r="I12" s="39" t="e">
        <f>SUM(E12:G12)/D12</f>
        <v>#DIV/0!</v>
      </c>
      <c r="J12" s="3"/>
      <c r="K12" s="16"/>
    </row>
    <row r="13" spans="1:12">
      <c r="A13" s="30"/>
      <c r="B13" s="30"/>
      <c r="C13" s="22" t="s">
        <v>4</v>
      </c>
      <c r="D13" s="108">
        <f>+'rate wise Purchase'!D14</f>
        <v>0</v>
      </c>
      <c r="E13" s="108">
        <f>+'rate wise Purchase'!E14</f>
        <v>0</v>
      </c>
      <c r="F13" s="108">
        <f>+'rate wise Purchase'!F14</f>
        <v>0</v>
      </c>
      <c r="G13" s="108">
        <f>+'rate wise Purchase'!G14</f>
        <v>0</v>
      </c>
      <c r="H13" s="120">
        <f t="shared" ref="H13:H28" si="1">SUM(D13:G13)</f>
        <v>0</v>
      </c>
      <c r="I13" s="39" t="e">
        <f t="shared" ref="I13:I19" si="2">SUM(E13:G13)/D13</f>
        <v>#DIV/0!</v>
      </c>
    </row>
    <row r="14" spans="1:12">
      <c r="A14" s="30"/>
      <c r="B14" s="30"/>
      <c r="C14" s="22" t="s">
        <v>1</v>
      </c>
      <c r="D14" s="108">
        <v>0</v>
      </c>
      <c r="E14" s="108">
        <v>0</v>
      </c>
      <c r="F14" s="108">
        <f t="shared" si="0"/>
        <v>0</v>
      </c>
      <c r="G14" s="108">
        <v>0</v>
      </c>
      <c r="H14" s="120">
        <f t="shared" si="1"/>
        <v>0</v>
      </c>
      <c r="I14" s="39" t="e">
        <f t="shared" si="2"/>
        <v>#DIV/0!</v>
      </c>
    </row>
    <row r="15" spans="1:12">
      <c r="A15" s="30"/>
      <c r="B15" s="30"/>
      <c r="C15" s="22" t="s">
        <v>5</v>
      </c>
      <c r="D15" s="108">
        <v>0</v>
      </c>
      <c r="E15" s="108">
        <v>0</v>
      </c>
      <c r="F15" s="108">
        <f t="shared" si="0"/>
        <v>0</v>
      </c>
      <c r="G15" s="108">
        <v>0</v>
      </c>
      <c r="H15" s="120">
        <f t="shared" si="1"/>
        <v>0</v>
      </c>
      <c r="I15" s="39" t="e">
        <f t="shared" si="2"/>
        <v>#DIV/0!</v>
      </c>
    </row>
    <row r="16" spans="1:12">
      <c r="A16" s="30"/>
      <c r="B16" s="30"/>
      <c r="C16" s="22" t="s">
        <v>2</v>
      </c>
      <c r="D16" s="108">
        <v>0</v>
      </c>
      <c r="E16" s="108">
        <v>0</v>
      </c>
      <c r="F16" s="108">
        <f t="shared" si="0"/>
        <v>0</v>
      </c>
      <c r="G16" s="108"/>
      <c r="H16" s="120">
        <f t="shared" si="1"/>
        <v>0</v>
      </c>
      <c r="I16" s="39" t="e">
        <f t="shared" si="2"/>
        <v>#DIV/0!</v>
      </c>
      <c r="K16" s="16"/>
    </row>
    <row r="17" spans="1:9">
      <c r="A17" s="30"/>
      <c r="B17" s="30"/>
      <c r="C17" s="22" t="s">
        <v>6</v>
      </c>
      <c r="D17" s="108">
        <f>+'rate wise Purchase'!D18</f>
        <v>0</v>
      </c>
      <c r="E17" s="108">
        <f>+'rate wise Purchase'!E18</f>
        <v>0</v>
      </c>
      <c r="F17" s="108">
        <f>+'rate wise Purchase'!F18</f>
        <v>0</v>
      </c>
      <c r="G17" s="108">
        <f>+'rate wise Purchase'!G18</f>
        <v>0</v>
      </c>
      <c r="H17" s="120">
        <f t="shared" si="1"/>
        <v>0</v>
      </c>
      <c r="I17" s="39" t="e">
        <f t="shared" si="2"/>
        <v>#DIV/0!</v>
      </c>
    </row>
    <row r="18" spans="1:9">
      <c r="A18" s="30"/>
      <c r="B18" s="30"/>
      <c r="C18" s="22" t="s">
        <v>3</v>
      </c>
      <c r="D18" s="108">
        <v>0</v>
      </c>
      <c r="E18" s="108">
        <v>0</v>
      </c>
      <c r="F18" s="108">
        <f t="shared" si="0"/>
        <v>0</v>
      </c>
      <c r="G18" s="108">
        <v>0</v>
      </c>
      <c r="H18" s="120">
        <f t="shared" si="1"/>
        <v>0</v>
      </c>
      <c r="I18" s="39" t="e">
        <f t="shared" si="2"/>
        <v>#DIV/0!</v>
      </c>
    </row>
    <row r="19" spans="1:9">
      <c r="A19" s="30"/>
      <c r="B19" s="30"/>
      <c r="C19" s="22" t="s">
        <v>7</v>
      </c>
      <c r="D19" s="108">
        <v>0</v>
      </c>
      <c r="E19" s="108">
        <f>ROUND(D19*14%,0)</f>
        <v>0</v>
      </c>
      <c r="F19" s="108">
        <f t="shared" si="0"/>
        <v>0</v>
      </c>
      <c r="G19" s="108">
        <v>0</v>
      </c>
      <c r="H19" s="120">
        <f>SUM(D19:G19)</f>
        <v>0</v>
      </c>
      <c r="I19" s="39" t="e">
        <f t="shared" si="2"/>
        <v>#DIV/0!</v>
      </c>
    </row>
    <row r="20" spans="1:9">
      <c r="A20" s="30"/>
      <c r="B20" s="30"/>
      <c r="C20" s="33"/>
      <c r="D20" s="23"/>
      <c r="E20" s="24"/>
      <c r="F20" s="24"/>
      <c r="G20" s="23"/>
      <c r="H20" s="108"/>
      <c r="I20" s="39"/>
    </row>
    <row r="21" spans="1:9" ht="15.75" thickBot="1">
      <c r="A21" s="30"/>
      <c r="B21" s="30"/>
      <c r="C21" s="51" t="s">
        <v>126</v>
      </c>
      <c r="D21" s="120">
        <f>SUM(D12:D19)</f>
        <v>0</v>
      </c>
      <c r="E21" s="120">
        <f>SUM(E12:E19)</f>
        <v>0</v>
      </c>
      <c r="F21" s="120">
        <f t="shared" ref="F21:G21" si="3">SUM(F12:F19)</f>
        <v>0</v>
      </c>
      <c r="G21" s="120">
        <f t="shared" si="3"/>
        <v>0</v>
      </c>
      <c r="H21" s="120">
        <f t="shared" si="1"/>
        <v>0</v>
      </c>
      <c r="I21" s="39"/>
    </row>
    <row r="22" spans="1:9" ht="15.75" thickTop="1">
      <c r="A22" s="30"/>
      <c r="B22" s="30"/>
      <c r="C22" s="40"/>
      <c r="D22" s="34"/>
      <c r="E22" s="34"/>
      <c r="F22" s="34"/>
      <c r="G22" s="34"/>
      <c r="H22" s="34"/>
      <c r="I22" s="25"/>
    </row>
    <row r="23" spans="1:9">
      <c r="A23" s="30"/>
      <c r="B23" s="30" t="s">
        <v>86</v>
      </c>
      <c r="C23" s="22" t="s">
        <v>50</v>
      </c>
      <c r="D23" s="108">
        <v>0</v>
      </c>
      <c r="E23" s="31"/>
      <c r="F23" s="31"/>
      <c r="G23" s="31"/>
      <c r="H23" s="120">
        <f t="shared" si="1"/>
        <v>0</v>
      </c>
      <c r="I23" s="25"/>
    </row>
    <row r="24" spans="1:9">
      <c r="A24" s="30"/>
      <c r="B24" s="30"/>
      <c r="C24" s="30"/>
      <c r="D24" s="31"/>
      <c r="E24" s="31"/>
      <c r="F24" s="31"/>
      <c r="G24" s="31"/>
      <c r="H24" s="31"/>
      <c r="I24" s="25"/>
    </row>
    <row r="25" spans="1:9" ht="30" customHeight="1">
      <c r="A25" s="30"/>
      <c r="B25" s="30"/>
      <c r="C25" s="52" t="s">
        <v>127</v>
      </c>
      <c r="D25" s="120">
        <f>+D21+D23</f>
        <v>0</v>
      </c>
      <c r="E25" s="120">
        <f t="shared" ref="E25:G25" si="4">+E21+E23</f>
        <v>0</v>
      </c>
      <c r="F25" s="120">
        <f t="shared" si="4"/>
        <v>0</v>
      </c>
      <c r="G25" s="120">
        <f t="shared" si="4"/>
        <v>0</v>
      </c>
      <c r="H25" s="120">
        <f t="shared" si="1"/>
        <v>0</v>
      </c>
      <c r="I25" s="25"/>
    </row>
    <row r="26" spans="1:9">
      <c r="A26" s="25"/>
      <c r="B26" s="25"/>
      <c r="C26" s="25"/>
      <c r="D26" s="25"/>
      <c r="E26" s="25"/>
      <c r="F26" s="25"/>
      <c r="G26" s="25"/>
      <c r="H26" s="25"/>
      <c r="I26" s="25"/>
    </row>
    <row r="27" spans="1:9">
      <c r="A27" s="30"/>
      <c r="B27" s="30"/>
      <c r="C27" s="41" t="s">
        <v>123</v>
      </c>
      <c r="D27" s="120">
        <f>+D13+D15+D17+D19</f>
        <v>0</v>
      </c>
      <c r="E27" s="120">
        <f t="shared" ref="E27:G27" si="5">+E13+E15+E17+E19</f>
        <v>0</v>
      </c>
      <c r="F27" s="120">
        <f t="shared" si="5"/>
        <v>0</v>
      </c>
      <c r="G27" s="120">
        <f t="shared" si="5"/>
        <v>0</v>
      </c>
      <c r="H27" s="120">
        <f t="shared" si="1"/>
        <v>0</v>
      </c>
      <c r="I27" s="25"/>
    </row>
    <row r="28" spans="1:9">
      <c r="A28" s="30"/>
      <c r="B28" s="30"/>
      <c r="C28" s="41" t="s">
        <v>124</v>
      </c>
      <c r="D28" s="120">
        <f>+D12+D14+D16+D18</f>
        <v>0</v>
      </c>
      <c r="E28" s="120">
        <f t="shared" ref="E28:G28" si="6">+E12+E14+E16+E18</f>
        <v>0</v>
      </c>
      <c r="F28" s="120">
        <f t="shared" si="6"/>
        <v>0</v>
      </c>
      <c r="G28" s="120">
        <f t="shared" si="6"/>
        <v>0</v>
      </c>
      <c r="H28" s="120">
        <f t="shared" si="1"/>
        <v>0</v>
      </c>
      <c r="I28" s="25"/>
    </row>
    <row r="29" spans="1:9">
      <c r="A29" s="30"/>
      <c r="B29" s="30"/>
      <c r="C29" s="30" t="s">
        <v>45</v>
      </c>
      <c r="D29" s="108">
        <f>SUM(D27:D28)</f>
        <v>0</v>
      </c>
      <c r="E29" s="108">
        <f t="shared" ref="E29:H29" si="7">SUM(E27:E28)</f>
        <v>0</v>
      </c>
      <c r="F29" s="108">
        <f t="shared" si="7"/>
        <v>0</v>
      </c>
      <c r="G29" s="108">
        <f t="shared" si="7"/>
        <v>0</v>
      </c>
      <c r="H29" s="108">
        <f t="shared" si="7"/>
        <v>0</v>
      </c>
      <c r="I29" s="25"/>
    </row>
    <row r="30" spans="1:9">
      <c r="A30" s="25"/>
      <c r="B30" s="25"/>
      <c r="C30" s="25"/>
      <c r="D30" s="25"/>
      <c r="E30" s="25"/>
      <c r="F30" s="25"/>
      <c r="G30" s="25"/>
      <c r="H30" s="25"/>
      <c r="I30" s="25"/>
    </row>
    <row r="31" spans="1:9" ht="15.75" thickBot="1">
      <c r="A31" s="25"/>
      <c r="B31" s="25" t="s">
        <v>125</v>
      </c>
      <c r="C31" s="25"/>
      <c r="D31" s="121">
        <f>+D21-D29</f>
        <v>0</v>
      </c>
      <c r="E31" s="121">
        <f t="shared" ref="E31:H31" si="8">+E21-E29</f>
        <v>0</v>
      </c>
      <c r="F31" s="121">
        <f t="shared" si="8"/>
        <v>0</v>
      </c>
      <c r="G31" s="121">
        <f t="shared" si="8"/>
        <v>0</v>
      </c>
      <c r="H31" s="121">
        <f t="shared" si="8"/>
        <v>0</v>
      </c>
      <c r="I31" s="25"/>
    </row>
    <row r="32" spans="1:9" ht="15.75" thickTop="1">
      <c r="A32" s="25"/>
      <c r="B32" s="25"/>
      <c r="C32" s="25"/>
      <c r="D32" s="25"/>
      <c r="E32" s="25"/>
      <c r="F32" s="25"/>
      <c r="G32" s="25"/>
      <c r="H32" s="25"/>
      <c r="I32" s="25"/>
    </row>
    <row r="33" spans="1:9">
      <c r="A33" s="25"/>
      <c r="B33" s="25"/>
      <c r="C33" s="25"/>
      <c r="D33" s="25"/>
      <c r="E33" s="25"/>
      <c r="F33" s="25"/>
      <c r="G33" s="25"/>
      <c r="H33" s="25"/>
      <c r="I33" s="25"/>
    </row>
    <row r="34" spans="1:9">
      <c r="A34" s="25"/>
      <c r="B34" s="25"/>
      <c r="C34" s="25"/>
      <c r="D34" s="25"/>
      <c r="E34" s="25"/>
      <c r="F34" s="25"/>
      <c r="G34" s="25"/>
      <c r="H34" s="25"/>
      <c r="I34" s="25"/>
    </row>
  </sheetData>
  <dataValidations count="2">
    <dataValidation type="decimal" allowBlank="1" showInputMessage="1" showErrorMessage="1" error="Please enter a number between 0 and 99,99,99,99,99,999.99_x000a__x000a__x000a_" sqref="D13:D20 H27:H28 H25 H21 H23 E12:H20" xr:uid="{00000000-0002-0000-0100-000000000000}">
      <formula1>0</formula1>
      <formula2>9999999999999.99</formula2>
    </dataValidation>
    <dataValidation type="decimal" allowBlank="1" showInputMessage="1" showErrorMessage="1" error="Please enter a number between  -99,99,99,99,99,999.99 and 99,99,99,99,99,999.99_x000a__x000a__x000a_" sqref="D12" xr:uid="{00000000-0002-0000-0100-000001000000}">
      <formula1>-9999999999999.99</formula1>
      <formula2>9999999999999.99</formula2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horizontalDpi="30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50"/>
  <sheetViews>
    <sheetView workbookViewId="0">
      <selection activeCell="G16" sqref="G16"/>
    </sheetView>
  </sheetViews>
  <sheetFormatPr defaultRowHeight="15"/>
  <cols>
    <col min="4" max="4" width="45.85546875" customWidth="1"/>
    <col min="5" max="7" width="15.7109375" customWidth="1"/>
    <col min="8" max="8" width="13" customWidth="1"/>
    <col min="9" max="9" width="13.28515625" customWidth="1"/>
    <col min="10" max="11" width="13.7109375" bestFit="1" customWidth="1"/>
    <col min="13" max="13" width="14.7109375" bestFit="1" customWidth="1"/>
  </cols>
  <sheetData>
    <row r="1" spans="1:13" ht="19.5">
      <c r="A1" s="12" t="s">
        <v>93</v>
      </c>
    </row>
    <row r="2" spans="1:13">
      <c r="A2">
        <v>1</v>
      </c>
      <c r="B2" t="s">
        <v>95</v>
      </c>
      <c r="E2" s="53" t="s">
        <v>59</v>
      </c>
      <c r="F2" s="25"/>
      <c r="G2" s="25" t="s">
        <v>121</v>
      </c>
    </row>
    <row r="3" spans="1:13">
      <c r="A3">
        <f>+A2+1</f>
        <v>2</v>
      </c>
      <c r="B3" t="s">
        <v>47</v>
      </c>
      <c r="E3" s="25" t="s">
        <v>60</v>
      </c>
      <c r="F3" s="25"/>
      <c r="G3" s="124">
        <f>+F31</f>
        <v>0</v>
      </c>
    </row>
    <row r="4" spans="1:13">
      <c r="A4">
        <f t="shared" ref="A4:A5" si="0">+A3+1</f>
        <v>3</v>
      </c>
      <c r="B4" t="s">
        <v>49</v>
      </c>
      <c r="E4" s="25" t="s">
        <v>61</v>
      </c>
      <c r="F4" s="25"/>
      <c r="G4" s="124">
        <f>SUM('rate wise Purchase'!E13:G20)</f>
        <v>0</v>
      </c>
    </row>
    <row r="5" spans="1:13" ht="17.25">
      <c r="A5">
        <f t="shared" si="0"/>
        <v>4</v>
      </c>
      <c r="B5" s="55" t="s">
        <v>137</v>
      </c>
      <c r="E5" s="25"/>
      <c r="F5" s="25"/>
      <c r="G5" s="124"/>
    </row>
    <row r="6" spans="1:13" ht="15.75">
      <c r="B6" s="94"/>
      <c r="E6" s="25"/>
      <c r="F6" s="25" t="s">
        <v>62</v>
      </c>
      <c r="G6" s="124">
        <f>+G3-G4</f>
        <v>0</v>
      </c>
    </row>
    <row r="7" spans="1:13" ht="21">
      <c r="B7" s="11"/>
      <c r="E7" s="25"/>
      <c r="F7" s="25"/>
      <c r="G7" s="25"/>
      <c r="I7" s="3"/>
    </row>
    <row r="8" spans="1:13" ht="25.5">
      <c r="B8" s="76" t="s">
        <v>165</v>
      </c>
      <c r="E8" s="25"/>
      <c r="F8" s="25"/>
      <c r="G8" s="25"/>
      <c r="I8" s="3"/>
    </row>
    <row r="9" spans="1:13" ht="21">
      <c r="A9" s="25" t="s">
        <v>99</v>
      </c>
      <c r="B9" s="25"/>
      <c r="C9" s="49" t="str">
        <f>+'classiwse Sales'!C9</f>
        <v>ABC</v>
      </c>
      <c r="D9" s="25"/>
      <c r="E9" s="25"/>
      <c r="F9" s="25"/>
      <c r="G9" s="18" t="s">
        <v>128</v>
      </c>
    </row>
    <row r="10" spans="1:13" ht="19.5">
      <c r="A10" s="25"/>
      <c r="B10" s="25"/>
      <c r="C10" s="26" t="str">
        <f>+'classiwse Sales'!C10</f>
        <v>For 2024-25</v>
      </c>
      <c r="D10" s="25"/>
      <c r="E10" s="28"/>
      <c r="F10" s="25"/>
      <c r="G10" s="25"/>
    </row>
    <row r="11" spans="1:13">
      <c r="A11" s="25"/>
      <c r="B11" s="25"/>
      <c r="C11" s="25"/>
      <c r="D11" s="25"/>
      <c r="E11" s="25"/>
      <c r="F11" s="25"/>
      <c r="G11" s="25"/>
    </row>
    <row r="12" spans="1:13">
      <c r="A12" s="25"/>
      <c r="B12" s="25"/>
      <c r="C12" s="25"/>
      <c r="D12" s="25"/>
      <c r="E12" s="25"/>
      <c r="F12" s="25"/>
      <c r="G12" s="25"/>
    </row>
    <row r="13" spans="1:13" s="81" customFormat="1" ht="34.5" customHeight="1">
      <c r="A13" s="78" t="s">
        <v>64</v>
      </c>
      <c r="B13" s="79" t="s">
        <v>14</v>
      </c>
      <c r="C13" s="157" t="s">
        <v>15</v>
      </c>
      <c r="D13" s="157"/>
      <c r="E13" s="80" t="s">
        <v>16</v>
      </c>
      <c r="F13" s="80" t="s">
        <v>136</v>
      </c>
      <c r="G13" s="82" t="s">
        <v>135</v>
      </c>
    </row>
    <row r="14" spans="1:13" ht="21.75" customHeight="1">
      <c r="A14" s="25">
        <v>14</v>
      </c>
      <c r="B14" s="42" t="s">
        <v>17</v>
      </c>
      <c r="C14" s="155" t="s">
        <v>18</v>
      </c>
      <c r="D14" s="155"/>
      <c r="E14" s="96">
        <v>0</v>
      </c>
      <c r="F14" s="125">
        <v>0</v>
      </c>
      <c r="G14" s="120">
        <f>+F14</f>
        <v>0</v>
      </c>
      <c r="I14" s="95"/>
      <c r="J14" s="95"/>
      <c r="K14" s="95"/>
      <c r="M14" s="95"/>
    </row>
    <row r="15" spans="1:13">
      <c r="A15" s="25"/>
      <c r="B15" s="42" t="s">
        <v>19</v>
      </c>
      <c r="C15" s="156" t="s">
        <v>20</v>
      </c>
      <c r="D15" s="156"/>
      <c r="E15" s="96">
        <v>0</v>
      </c>
      <c r="F15" s="125">
        <f t="shared" ref="F15:F17" si="1">SUM(I15:K15)</f>
        <v>0</v>
      </c>
      <c r="G15" s="120">
        <f t="shared" ref="G15:G30" si="2">+F15</f>
        <v>0</v>
      </c>
      <c r="I15" s="95"/>
      <c r="J15" s="95"/>
      <c r="K15" s="95"/>
      <c r="M15" s="95"/>
    </row>
    <row r="16" spans="1:13">
      <c r="A16" s="25"/>
      <c r="B16" s="42" t="s">
        <v>21</v>
      </c>
      <c r="C16" s="156"/>
      <c r="D16" s="156"/>
      <c r="E16" s="96">
        <v>0</v>
      </c>
      <c r="F16" s="125">
        <f t="shared" si="1"/>
        <v>0</v>
      </c>
      <c r="G16" s="120">
        <f t="shared" si="2"/>
        <v>0</v>
      </c>
      <c r="I16" s="95"/>
      <c r="J16" s="95"/>
      <c r="K16" s="95"/>
      <c r="M16" s="95"/>
    </row>
    <row r="17" spans="1:13" ht="15" customHeight="1">
      <c r="A17" s="25"/>
      <c r="B17" s="42" t="s">
        <v>22</v>
      </c>
      <c r="C17" s="155" t="s">
        <v>23</v>
      </c>
      <c r="D17" s="155"/>
      <c r="E17" s="96">
        <v>0</v>
      </c>
      <c r="F17" s="125">
        <f t="shared" si="1"/>
        <v>0</v>
      </c>
      <c r="G17" s="120">
        <f t="shared" si="2"/>
        <v>0</v>
      </c>
      <c r="I17" s="95"/>
      <c r="J17" s="95"/>
      <c r="K17" s="95"/>
    </row>
    <row r="18" spans="1:13">
      <c r="A18" s="25"/>
      <c r="B18" s="42" t="s">
        <v>24</v>
      </c>
      <c r="C18" s="156" t="s">
        <v>25</v>
      </c>
      <c r="D18" s="156"/>
      <c r="E18" s="96">
        <v>0</v>
      </c>
      <c r="F18" s="125">
        <v>0</v>
      </c>
      <c r="G18" s="120">
        <f t="shared" si="2"/>
        <v>0</v>
      </c>
      <c r="I18" s="95"/>
      <c r="J18" s="95"/>
      <c r="K18" s="95"/>
    </row>
    <row r="19" spans="1:13" ht="26.25" customHeight="1">
      <c r="A19" s="25"/>
      <c r="B19" s="42" t="s">
        <v>26</v>
      </c>
      <c r="C19" s="156" t="s">
        <v>114</v>
      </c>
      <c r="D19" s="156"/>
      <c r="E19" s="96">
        <f>'rate wise Purchase'!D23</f>
        <v>0</v>
      </c>
      <c r="F19" s="125">
        <f>'rate wise Purchase'!E23+'rate wise Purchase'!F23+'rate wise Purchase'!G23</f>
        <v>0</v>
      </c>
      <c r="G19" s="120">
        <f t="shared" si="2"/>
        <v>0</v>
      </c>
      <c r="I19" s="95"/>
      <c r="J19" s="95"/>
      <c r="K19" s="95"/>
    </row>
    <row r="20" spans="1:13">
      <c r="A20" s="25"/>
      <c r="B20" s="42" t="s">
        <v>27</v>
      </c>
      <c r="C20" s="156" t="s">
        <v>28</v>
      </c>
      <c r="D20" s="156"/>
      <c r="E20" s="96">
        <v>0</v>
      </c>
      <c r="F20" s="125">
        <f t="shared" ref="F20:F21" si="3">SUM(I20:K20)</f>
        <v>0</v>
      </c>
      <c r="G20" s="120">
        <f t="shared" si="2"/>
        <v>0</v>
      </c>
      <c r="I20" s="100" t="s">
        <v>169</v>
      </c>
      <c r="J20" s="95"/>
      <c r="K20" s="95"/>
    </row>
    <row r="21" spans="1:13">
      <c r="A21" s="25"/>
      <c r="B21" s="42" t="s">
        <v>29</v>
      </c>
      <c r="C21" s="156"/>
      <c r="D21" s="156"/>
      <c r="E21" s="96">
        <v>0</v>
      </c>
      <c r="F21" s="125">
        <f t="shared" si="3"/>
        <v>0</v>
      </c>
      <c r="G21" s="120">
        <f t="shared" si="2"/>
        <v>0</v>
      </c>
      <c r="I21" s="127" t="s">
        <v>155</v>
      </c>
      <c r="J21" s="127" t="s">
        <v>154</v>
      </c>
      <c r="K21" s="127" t="s">
        <v>9</v>
      </c>
      <c r="L21" s="128" t="s">
        <v>10</v>
      </c>
      <c r="M21" s="128" t="s">
        <v>11</v>
      </c>
    </row>
    <row r="22" spans="1:13">
      <c r="A22" s="25"/>
      <c r="B22" s="42" t="s">
        <v>30</v>
      </c>
      <c r="C22" s="156"/>
      <c r="D22" s="156"/>
      <c r="E22" s="96">
        <v>0</v>
      </c>
      <c r="F22" s="125">
        <v>0</v>
      </c>
      <c r="G22" s="120">
        <f t="shared" si="2"/>
        <v>0</v>
      </c>
      <c r="I22" s="127"/>
      <c r="J22" s="127"/>
      <c r="K22" s="127"/>
      <c r="L22" s="129"/>
      <c r="M22" s="128"/>
    </row>
    <row r="23" spans="1:13">
      <c r="A23" s="25"/>
      <c r="B23" s="42" t="s">
        <v>31</v>
      </c>
      <c r="C23" s="156" t="s">
        <v>32</v>
      </c>
      <c r="D23" s="156"/>
      <c r="E23" s="96">
        <v>0</v>
      </c>
      <c r="F23" s="125">
        <v>0</v>
      </c>
      <c r="G23" s="120">
        <f t="shared" si="2"/>
        <v>0</v>
      </c>
      <c r="I23" s="127"/>
      <c r="J23" s="127"/>
      <c r="K23" s="127"/>
      <c r="L23" s="129"/>
      <c r="M23" s="128"/>
    </row>
    <row r="24" spans="1:13">
      <c r="A24" s="25"/>
      <c r="B24" s="42" t="s">
        <v>33</v>
      </c>
      <c r="C24" s="156" t="s">
        <v>34</v>
      </c>
      <c r="D24" s="156"/>
      <c r="E24" s="96">
        <v>0</v>
      </c>
      <c r="F24" s="125">
        <v>0</v>
      </c>
      <c r="G24" s="120">
        <f t="shared" si="2"/>
        <v>0</v>
      </c>
      <c r="I24" s="127"/>
      <c r="J24" s="127"/>
      <c r="K24" s="127"/>
      <c r="L24" s="129"/>
      <c r="M24" s="128"/>
    </row>
    <row r="25" spans="1:13">
      <c r="A25" s="25"/>
      <c r="B25" s="42" t="s">
        <v>35</v>
      </c>
      <c r="C25" s="156" t="s">
        <v>153</v>
      </c>
      <c r="D25" s="156"/>
      <c r="E25" s="96">
        <v>0</v>
      </c>
      <c r="F25" s="125">
        <v>0</v>
      </c>
      <c r="G25" s="120">
        <f t="shared" si="2"/>
        <v>0</v>
      </c>
      <c r="I25" s="127"/>
      <c r="J25" s="127"/>
      <c r="K25" s="127"/>
      <c r="L25" s="128"/>
      <c r="M25" s="128"/>
    </row>
    <row r="26" spans="1:13">
      <c r="A26" s="25"/>
      <c r="B26" s="42" t="s">
        <v>36</v>
      </c>
      <c r="C26" s="156" t="s">
        <v>37</v>
      </c>
      <c r="D26" s="156"/>
      <c r="E26" s="96">
        <v>0</v>
      </c>
      <c r="F26" s="125">
        <v>0</v>
      </c>
      <c r="G26" s="120">
        <f t="shared" si="2"/>
        <v>0</v>
      </c>
      <c r="I26" s="127"/>
      <c r="J26" s="127">
        <f>SUM(J22:J25)</f>
        <v>0</v>
      </c>
      <c r="K26" s="127">
        <f t="shared" ref="K26:M26" si="4">SUM(K22:K25)</f>
        <v>0</v>
      </c>
      <c r="L26" s="127">
        <f t="shared" si="4"/>
        <v>0</v>
      </c>
      <c r="M26" s="127">
        <f t="shared" si="4"/>
        <v>0</v>
      </c>
    </row>
    <row r="27" spans="1:13">
      <c r="A27" s="25"/>
      <c r="B27" s="42" t="s">
        <v>38</v>
      </c>
      <c r="C27" s="156" t="s">
        <v>150</v>
      </c>
      <c r="D27" s="156"/>
      <c r="E27" s="96">
        <v>0</v>
      </c>
      <c r="F27" s="125">
        <v>0</v>
      </c>
      <c r="G27" s="120">
        <f t="shared" si="2"/>
        <v>0</v>
      </c>
      <c r="I27" s="100"/>
      <c r="J27" s="100"/>
      <c r="K27" s="100"/>
      <c r="L27" s="99"/>
      <c r="M27" s="99"/>
    </row>
    <row r="28" spans="1:13">
      <c r="A28" s="25"/>
      <c r="B28" s="43" t="s">
        <v>39</v>
      </c>
      <c r="C28" s="155" t="s">
        <v>40</v>
      </c>
      <c r="D28" s="155"/>
      <c r="E28" s="96">
        <f>J26</f>
        <v>0</v>
      </c>
      <c r="F28" s="125">
        <f>K26+L26</f>
        <v>0</v>
      </c>
      <c r="G28" s="120">
        <f t="shared" si="2"/>
        <v>0</v>
      </c>
      <c r="I28" s="100"/>
      <c r="J28" s="100"/>
      <c r="K28" s="100"/>
      <c r="L28" s="99"/>
      <c r="M28" s="99"/>
    </row>
    <row r="29" spans="1:13">
      <c r="A29" s="25"/>
      <c r="B29" s="43" t="s">
        <v>41</v>
      </c>
      <c r="C29" s="155" t="s">
        <v>151</v>
      </c>
      <c r="D29" s="155"/>
      <c r="E29" s="96">
        <v>0</v>
      </c>
      <c r="F29" s="125">
        <v>0</v>
      </c>
      <c r="G29" s="120">
        <f t="shared" si="2"/>
        <v>0</v>
      </c>
      <c r="I29" s="100"/>
      <c r="J29" s="100"/>
      <c r="K29" s="100"/>
      <c r="L29" s="99"/>
      <c r="M29" s="99"/>
    </row>
    <row r="30" spans="1:13">
      <c r="A30" s="25"/>
      <c r="B30" s="43" t="s">
        <v>42</v>
      </c>
      <c r="C30" s="155" t="s">
        <v>152</v>
      </c>
      <c r="D30" s="155"/>
      <c r="E30" s="96">
        <v>0</v>
      </c>
      <c r="F30" s="125">
        <v>0</v>
      </c>
      <c r="G30" s="120">
        <f t="shared" si="2"/>
        <v>0</v>
      </c>
      <c r="I30" s="100"/>
      <c r="J30" s="100"/>
      <c r="K30" s="100"/>
      <c r="L30" s="99"/>
      <c r="M30" s="99"/>
    </row>
    <row r="31" spans="1:13">
      <c r="A31" s="25" t="s">
        <v>91</v>
      </c>
      <c r="B31" s="44" t="s">
        <v>45</v>
      </c>
      <c r="C31" s="32"/>
      <c r="D31" s="32"/>
      <c r="E31" s="45">
        <f>SUM(E14:E30)</f>
        <v>0</v>
      </c>
      <c r="F31" s="45">
        <f>SUM(F14:F30)</f>
        <v>0</v>
      </c>
      <c r="G31" s="120">
        <f>SUM(G14:G30)</f>
        <v>0</v>
      </c>
      <c r="I31" s="97"/>
      <c r="J31" s="97"/>
      <c r="K31" s="97"/>
    </row>
    <row r="32" spans="1:13">
      <c r="A32" s="25"/>
      <c r="B32" s="46"/>
      <c r="C32" s="25"/>
      <c r="D32" s="25"/>
      <c r="E32" s="47"/>
      <c r="F32" s="47"/>
      <c r="G32" s="47"/>
      <c r="I32" s="95"/>
      <c r="J32" s="95"/>
      <c r="K32" s="95"/>
    </row>
    <row r="33" spans="1:11">
      <c r="A33" s="25"/>
      <c r="B33" s="46"/>
      <c r="C33" s="25"/>
      <c r="D33" s="25" t="s">
        <v>119</v>
      </c>
      <c r="E33" s="124">
        <f>+'rate wise Purchase'!D26</f>
        <v>0</v>
      </c>
      <c r="F33" s="124">
        <f>+'rate wise Purchase'!E26+'rate wise Purchase'!F26+'rate wise Purchase'!G26</f>
        <v>0</v>
      </c>
      <c r="G33" s="124">
        <f>+F33</f>
        <v>0</v>
      </c>
    </row>
    <row r="34" spans="1:11">
      <c r="A34" s="25"/>
      <c r="B34" s="46"/>
      <c r="C34" s="25"/>
      <c r="D34" s="25" t="s">
        <v>120</v>
      </c>
      <c r="E34" s="126">
        <f>+E31-E33</f>
        <v>0</v>
      </c>
      <c r="F34" s="126">
        <f t="shared" ref="F34:G34" si="5">+F31-F33</f>
        <v>0</v>
      </c>
      <c r="G34" s="126">
        <f t="shared" si="5"/>
        <v>0</v>
      </c>
      <c r="I34" s="97"/>
      <c r="J34" s="97"/>
      <c r="K34" s="97"/>
    </row>
    <row r="35" spans="1:11">
      <c r="A35" s="25"/>
      <c r="B35" s="25"/>
      <c r="C35" s="48"/>
      <c r="D35" s="25"/>
      <c r="E35" s="35"/>
      <c r="F35" s="35"/>
      <c r="G35" s="35"/>
    </row>
    <row r="36" spans="1:11">
      <c r="A36" s="25"/>
      <c r="B36" s="25"/>
      <c r="C36" s="25"/>
      <c r="D36" s="25"/>
      <c r="E36" s="35"/>
      <c r="F36" s="35"/>
      <c r="G36" s="35"/>
    </row>
    <row r="37" spans="1:11">
      <c r="A37" s="25"/>
      <c r="B37" s="25"/>
      <c r="C37" s="25"/>
      <c r="D37" s="25"/>
      <c r="E37" s="35"/>
      <c r="F37" s="35"/>
      <c r="G37" s="35"/>
    </row>
    <row r="38" spans="1:11">
      <c r="A38" s="25"/>
      <c r="B38" s="25"/>
      <c r="C38" s="25"/>
      <c r="D38" s="25"/>
      <c r="E38" s="35"/>
      <c r="F38" s="35"/>
      <c r="G38" s="35"/>
    </row>
    <row r="39" spans="1:11">
      <c r="A39" s="25"/>
      <c r="B39" s="25"/>
      <c r="C39" s="25"/>
      <c r="D39" s="25"/>
      <c r="E39" s="35"/>
      <c r="F39" s="35"/>
      <c r="G39" s="35"/>
    </row>
    <row r="40" spans="1:11">
      <c r="A40" s="25"/>
      <c r="B40" s="25"/>
      <c r="C40" s="25"/>
      <c r="D40" s="25"/>
      <c r="E40" s="35"/>
      <c r="F40" s="35"/>
      <c r="G40" s="35"/>
    </row>
    <row r="41" spans="1:11">
      <c r="A41" s="25"/>
      <c r="B41" s="25"/>
      <c r="C41" s="25"/>
      <c r="D41" s="25"/>
      <c r="E41" s="35"/>
      <c r="F41" s="35"/>
      <c r="G41" s="35"/>
    </row>
    <row r="42" spans="1:11">
      <c r="A42" s="25"/>
      <c r="B42" s="25"/>
      <c r="C42" s="25"/>
      <c r="D42" s="25"/>
      <c r="E42" s="35"/>
      <c r="F42" s="35"/>
      <c r="G42" s="35"/>
    </row>
    <row r="43" spans="1:11">
      <c r="E43" s="16"/>
      <c r="F43" s="16"/>
      <c r="G43" s="16"/>
    </row>
    <row r="44" spans="1:11">
      <c r="E44" s="16"/>
      <c r="F44" s="16"/>
      <c r="G44" s="16"/>
    </row>
    <row r="45" spans="1:11">
      <c r="E45" s="16"/>
      <c r="F45" s="16"/>
      <c r="G45" s="16"/>
    </row>
    <row r="46" spans="1:11">
      <c r="E46" s="16"/>
      <c r="F46" s="16"/>
      <c r="G46" s="16"/>
    </row>
    <row r="47" spans="1:11">
      <c r="E47" s="16"/>
      <c r="F47" s="16"/>
      <c r="G47" s="16"/>
    </row>
    <row r="48" spans="1:11">
      <c r="E48" s="16"/>
      <c r="F48" s="16"/>
      <c r="G48" s="16"/>
    </row>
    <row r="49" spans="5:7">
      <c r="E49" s="16"/>
      <c r="F49" s="16"/>
      <c r="G49" s="16"/>
    </row>
    <row r="50" spans="5:7">
      <c r="E50" s="16"/>
      <c r="F50" s="16"/>
      <c r="G50" s="16"/>
    </row>
  </sheetData>
  <mergeCells count="18">
    <mergeCell ref="C27:D27"/>
    <mergeCell ref="C30:D30"/>
    <mergeCell ref="C28:D28"/>
    <mergeCell ref="C29:D29"/>
    <mergeCell ref="C25:D25"/>
    <mergeCell ref="C26:D26"/>
    <mergeCell ref="C23:D23"/>
    <mergeCell ref="C24:D24"/>
    <mergeCell ref="C21:D21"/>
    <mergeCell ref="C22:D22"/>
    <mergeCell ref="C19:D19"/>
    <mergeCell ref="C20:D20"/>
    <mergeCell ref="C17:D17"/>
    <mergeCell ref="C18:D18"/>
    <mergeCell ref="C13:D13"/>
    <mergeCell ref="C14:D14"/>
    <mergeCell ref="C15:D15"/>
    <mergeCell ref="C16:D16"/>
  </mergeCells>
  <dataValidations count="1">
    <dataValidation type="decimal" allowBlank="1" showInputMessage="1" showErrorMessage="1" error="Please enter a number between -0 and 99,99,99,99,99,999.99_x000a__x000a__x000a__x000a_" sqref="E14:G30" xr:uid="{00000000-0002-0000-0200-000000000000}">
      <formula1>0</formula1>
      <formula2>9999999999999.99</formula2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58"/>
  <sheetViews>
    <sheetView workbookViewId="0">
      <selection activeCell="C10" sqref="C10"/>
    </sheetView>
  </sheetViews>
  <sheetFormatPr defaultRowHeight="15"/>
  <cols>
    <col min="1" max="1" width="7" customWidth="1"/>
    <col min="2" max="2" width="8" customWidth="1"/>
    <col min="3" max="3" width="17" customWidth="1"/>
    <col min="4" max="4" width="17.28515625" customWidth="1"/>
    <col min="5" max="5" width="13.42578125" customWidth="1"/>
    <col min="6" max="6" width="12.42578125" customWidth="1"/>
    <col min="7" max="7" width="12" customWidth="1"/>
    <col min="8" max="8" width="14.42578125" bestFit="1" customWidth="1"/>
    <col min="9" max="9" width="12.7109375" bestFit="1" customWidth="1"/>
    <col min="10" max="10" width="11.7109375" bestFit="1" customWidth="1"/>
  </cols>
  <sheetData>
    <row r="1" spans="1:10" ht="19.5">
      <c r="A1" s="12" t="s">
        <v>93</v>
      </c>
    </row>
    <row r="2" spans="1:10">
      <c r="A2">
        <v>1</v>
      </c>
      <c r="B2" t="s">
        <v>83</v>
      </c>
    </row>
    <row r="3" spans="1:10">
      <c r="A3">
        <f>+A2+1</f>
        <v>2</v>
      </c>
      <c r="B3" t="s">
        <v>84</v>
      </c>
    </row>
    <row r="4" spans="1:10">
      <c r="A4">
        <f t="shared" ref="A4:A5" si="0">+A3+1</f>
        <v>3</v>
      </c>
      <c r="B4" s="14" t="s">
        <v>46</v>
      </c>
      <c r="C4" s="14"/>
      <c r="D4" s="14"/>
      <c r="E4" s="14"/>
      <c r="F4" s="14"/>
      <c r="G4" s="14"/>
    </row>
    <row r="5" spans="1:10">
      <c r="A5">
        <f t="shared" si="0"/>
        <v>4</v>
      </c>
      <c r="B5" t="s">
        <v>130</v>
      </c>
    </row>
    <row r="6" spans="1:10">
      <c r="A6">
        <v>5</v>
      </c>
      <c r="B6" t="s">
        <v>49</v>
      </c>
    </row>
    <row r="7" spans="1:10" ht="25.5">
      <c r="B7" s="76" t="s">
        <v>166</v>
      </c>
    </row>
    <row r="8" spans="1:10" ht="21">
      <c r="H8" s="18" t="s">
        <v>104</v>
      </c>
    </row>
    <row r="9" spans="1:10" ht="19.5">
      <c r="A9" s="25" t="s">
        <v>99</v>
      </c>
      <c r="B9" s="25"/>
      <c r="C9" s="49" t="str">
        <f>+'classiwse Sales'!C9</f>
        <v>ABC</v>
      </c>
      <c r="D9" s="25"/>
      <c r="E9" s="25"/>
      <c r="F9" s="25"/>
      <c r="G9" s="25"/>
      <c r="H9" s="25"/>
    </row>
    <row r="10" spans="1:10" ht="19.5">
      <c r="A10" s="25"/>
      <c r="B10" s="25"/>
      <c r="C10" s="26" t="str">
        <f>+'classiwse Sales'!C10</f>
        <v>For 2024-25</v>
      </c>
      <c r="D10" s="25"/>
      <c r="E10" s="28"/>
      <c r="F10" s="25"/>
      <c r="G10" s="25"/>
      <c r="H10" s="25"/>
    </row>
    <row r="11" spans="1:10">
      <c r="A11" s="25"/>
      <c r="B11" s="25"/>
      <c r="C11" s="25"/>
      <c r="D11" s="25"/>
      <c r="E11" s="25"/>
      <c r="F11" s="25"/>
      <c r="G11" s="25"/>
      <c r="H11" s="25"/>
    </row>
    <row r="12" spans="1:10">
      <c r="A12" s="30" t="s">
        <v>63</v>
      </c>
      <c r="B12" s="30" t="s">
        <v>64</v>
      </c>
      <c r="C12" s="30" t="s">
        <v>82</v>
      </c>
      <c r="D12" s="30" t="s">
        <v>13</v>
      </c>
      <c r="E12" s="30" t="s">
        <v>9</v>
      </c>
      <c r="F12" s="30" t="s">
        <v>10</v>
      </c>
      <c r="G12" s="30" t="s">
        <v>11</v>
      </c>
      <c r="H12" s="30" t="s">
        <v>45</v>
      </c>
      <c r="I12" s="1" t="s">
        <v>167</v>
      </c>
    </row>
    <row r="13" spans="1:10">
      <c r="A13" s="30"/>
      <c r="B13" s="30"/>
      <c r="C13" s="22" t="s">
        <v>0</v>
      </c>
      <c r="D13" s="96">
        <v>0</v>
      </c>
      <c r="E13" s="96">
        <v>0</v>
      </c>
      <c r="F13" s="96">
        <f>+E13</f>
        <v>0</v>
      </c>
      <c r="G13" s="96">
        <v>0</v>
      </c>
      <c r="H13" s="120">
        <f>SUM(D13:G13)</f>
        <v>0</v>
      </c>
      <c r="I13" s="2" t="e">
        <f>SUM(E13:G13)/D13</f>
        <v>#DIV/0!</v>
      </c>
      <c r="J13" s="3"/>
    </row>
    <row r="14" spans="1:10">
      <c r="A14" s="30"/>
      <c r="B14" s="30"/>
      <c r="C14" s="22" t="s">
        <v>4</v>
      </c>
      <c r="D14" s="120">
        <f>+Reco!K8</f>
        <v>0</v>
      </c>
      <c r="E14" s="120">
        <f>+Reco!M8</f>
        <v>0</v>
      </c>
      <c r="F14" s="120">
        <f>+Reco!N8</f>
        <v>0</v>
      </c>
      <c r="G14" s="120">
        <f>+Reco!O8</f>
        <v>0</v>
      </c>
      <c r="H14" s="120">
        <f t="shared" ref="H14:H20" si="1">SUM(D14:G14)</f>
        <v>0</v>
      </c>
      <c r="I14" s="2" t="e">
        <f t="shared" ref="I14:I20" si="2">SUM(E14:G14)/D14</f>
        <v>#DIV/0!</v>
      </c>
    </row>
    <row r="15" spans="1:10">
      <c r="A15" s="30"/>
      <c r="B15" s="30"/>
      <c r="C15" s="22" t="s">
        <v>1</v>
      </c>
      <c r="D15" s="96">
        <v>0</v>
      </c>
      <c r="E15" s="96">
        <v>0</v>
      </c>
      <c r="F15" s="96">
        <f>+E15</f>
        <v>0</v>
      </c>
      <c r="G15" s="96">
        <v>0</v>
      </c>
      <c r="H15" s="120">
        <f t="shared" si="1"/>
        <v>0</v>
      </c>
      <c r="I15" s="2" t="e">
        <f t="shared" si="2"/>
        <v>#DIV/0!</v>
      </c>
    </row>
    <row r="16" spans="1:10">
      <c r="A16" s="30"/>
      <c r="B16" s="30"/>
      <c r="C16" s="22" t="s">
        <v>5</v>
      </c>
      <c r="D16" s="120">
        <f>+'rate wise Sales'!D15</f>
        <v>0</v>
      </c>
      <c r="E16" s="120">
        <f>ROUND(D16*6%,0)</f>
        <v>0</v>
      </c>
      <c r="F16" s="120">
        <f>+'rate wise Sales'!F15</f>
        <v>0</v>
      </c>
      <c r="G16" s="120">
        <f>+'rate wise Sales'!G15</f>
        <v>0</v>
      </c>
      <c r="H16" s="120">
        <f t="shared" si="1"/>
        <v>0</v>
      </c>
      <c r="I16" s="2" t="e">
        <f t="shared" si="2"/>
        <v>#DIV/0!</v>
      </c>
    </row>
    <row r="17" spans="1:9">
      <c r="A17" s="30"/>
      <c r="B17" s="30"/>
      <c r="C17" s="22" t="s">
        <v>2</v>
      </c>
      <c r="D17" s="96">
        <v>0</v>
      </c>
      <c r="E17" s="96">
        <v>0</v>
      </c>
      <c r="F17" s="96">
        <f>+E17</f>
        <v>0</v>
      </c>
      <c r="G17" s="96">
        <v>0</v>
      </c>
      <c r="H17" s="120">
        <f t="shared" si="1"/>
        <v>0</v>
      </c>
      <c r="I17" s="2" t="e">
        <f t="shared" si="2"/>
        <v>#DIV/0!</v>
      </c>
    </row>
    <row r="18" spans="1:9">
      <c r="A18" s="30"/>
      <c r="B18" s="30"/>
      <c r="C18" s="22" t="s">
        <v>6</v>
      </c>
      <c r="D18" s="120">
        <f>+Reco!K9</f>
        <v>0</v>
      </c>
      <c r="E18" s="120">
        <f>+Reco!M9</f>
        <v>0</v>
      </c>
      <c r="F18" s="120">
        <f>+Reco!N9</f>
        <v>0</v>
      </c>
      <c r="G18" s="120">
        <f>+Reco!O9</f>
        <v>0</v>
      </c>
      <c r="H18" s="120">
        <f t="shared" si="1"/>
        <v>0</v>
      </c>
      <c r="I18" s="2" t="e">
        <f t="shared" si="2"/>
        <v>#DIV/0!</v>
      </c>
    </row>
    <row r="19" spans="1:9">
      <c r="A19" s="30"/>
      <c r="B19" s="30"/>
      <c r="C19" s="22" t="s">
        <v>3</v>
      </c>
      <c r="D19" s="96">
        <v>0</v>
      </c>
      <c r="E19" s="96">
        <v>0</v>
      </c>
      <c r="F19" s="96">
        <f>+E19</f>
        <v>0</v>
      </c>
      <c r="G19" s="96">
        <v>0</v>
      </c>
      <c r="H19" s="120">
        <f t="shared" si="1"/>
        <v>0</v>
      </c>
      <c r="I19" s="2" t="e">
        <f t="shared" si="2"/>
        <v>#DIV/0!</v>
      </c>
    </row>
    <row r="20" spans="1:9">
      <c r="A20" s="30"/>
      <c r="B20" s="30"/>
      <c r="C20" s="22" t="s">
        <v>7</v>
      </c>
      <c r="D20" s="120">
        <f>+'rate wise Sales'!D19</f>
        <v>0</v>
      </c>
      <c r="E20" s="120">
        <f>ROUND(D20*14%,0)</f>
        <v>0</v>
      </c>
      <c r="F20" s="120">
        <f>+'rate wise Sales'!F19</f>
        <v>0</v>
      </c>
      <c r="G20" s="120">
        <f>+'rate wise Sales'!G19</f>
        <v>0</v>
      </c>
      <c r="H20" s="120">
        <f t="shared" si="1"/>
        <v>0</v>
      </c>
      <c r="I20" s="2" t="e">
        <f t="shared" si="2"/>
        <v>#DIV/0!</v>
      </c>
    </row>
    <row r="21" spans="1:9">
      <c r="A21" s="30"/>
      <c r="B21" s="30"/>
      <c r="C21" s="33"/>
      <c r="D21" s="23"/>
      <c r="E21" s="24"/>
      <c r="F21" s="24"/>
      <c r="G21" s="23"/>
      <c r="H21" s="75"/>
      <c r="I21" s="2"/>
    </row>
    <row r="22" spans="1:9" ht="30">
      <c r="A22" s="30"/>
      <c r="B22" s="30"/>
      <c r="C22" s="33" t="s">
        <v>115</v>
      </c>
      <c r="D22" s="120">
        <f>+D13+D15+D17+D19</f>
        <v>0</v>
      </c>
      <c r="E22" s="120">
        <f t="shared" ref="E22:H22" si="3">+E13+E15+E17+E19</f>
        <v>0</v>
      </c>
      <c r="F22" s="120">
        <f t="shared" si="3"/>
        <v>0</v>
      </c>
      <c r="G22" s="120">
        <f t="shared" si="3"/>
        <v>0</v>
      </c>
      <c r="H22" s="120">
        <f t="shared" si="3"/>
        <v>0</v>
      </c>
      <c r="I22" s="2"/>
    </row>
    <row r="23" spans="1:9">
      <c r="A23" s="30"/>
      <c r="B23" s="30"/>
      <c r="C23" s="33" t="s">
        <v>81</v>
      </c>
      <c r="D23" s="120">
        <f>+D14+D16+D18+D20</f>
        <v>0</v>
      </c>
      <c r="E23" s="120">
        <f t="shared" ref="E23:H23" si="4">+E14+E16+E18+E20</f>
        <v>0</v>
      </c>
      <c r="F23" s="120">
        <f t="shared" si="4"/>
        <v>0</v>
      </c>
      <c r="G23" s="120">
        <f t="shared" si="4"/>
        <v>0</v>
      </c>
      <c r="H23" s="120">
        <f t="shared" si="4"/>
        <v>0</v>
      </c>
      <c r="I23" s="4"/>
    </row>
    <row r="24" spans="1:9">
      <c r="A24" s="30"/>
      <c r="B24" s="30"/>
      <c r="C24" s="33" t="s">
        <v>50</v>
      </c>
      <c r="D24" s="96">
        <v>0</v>
      </c>
      <c r="E24" s="96"/>
      <c r="F24" s="96"/>
      <c r="G24" s="96"/>
      <c r="H24" s="120">
        <f t="shared" ref="H24" si="5">SUM(D24:G24)</f>
        <v>0</v>
      </c>
      <c r="I24" s="4"/>
    </row>
    <row r="25" spans="1:9">
      <c r="A25" s="30"/>
      <c r="B25" s="30"/>
      <c r="C25" s="30"/>
      <c r="D25" s="31"/>
      <c r="E25" s="31"/>
      <c r="F25" s="31"/>
      <c r="G25" s="31"/>
      <c r="H25" s="120"/>
    </row>
    <row r="26" spans="1:9" ht="30">
      <c r="A26" s="30"/>
      <c r="B26" s="30"/>
      <c r="C26" s="33" t="s">
        <v>129</v>
      </c>
      <c r="D26" s="120">
        <f>+D22+D24+D23</f>
        <v>0</v>
      </c>
      <c r="E26" s="120">
        <f t="shared" ref="E26:H26" si="6">+E22+E24+E23</f>
        <v>0</v>
      </c>
      <c r="F26" s="120">
        <f t="shared" si="6"/>
        <v>0</v>
      </c>
      <c r="G26" s="120">
        <f t="shared" si="6"/>
        <v>0</v>
      </c>
      <c r="H26" s="120">
        <f t="shared" si="6"/>
        <v>0</v>
      </c>
    </row>
    <row r="27" spans="1:9">
      <c r="A27" s="25"/>
      <c r="B27" s="25"/>
      <c r="C27" s="25"/>
      <c r="D27" s="35"/>
      <c r="E27" s="35"/>
      <c r="F27" s="35"/>
      <c r="G27" s="35"/>
      <c r="H27" s="35"/>
    </row>
    <row r="28" spans="1:9">
      <c r="A28" s="25"/>
      <c r="B28" s="25"/>
      <c r="C28" s="25"/>
      <c r="D28" s="35"/>
      <c r="E28" s="35"/>
      <c r="F28" s="35"/>
      <c r="G28" s="35"/>
      <c r="H28" s="35"/>
    </row>
    <row r="29" spans="1:9">
      <c r="A29" s="25"/>
      <c r="B29" s="25"/>
      <c r="C29" s="25"/>
      <c r="D29" s="35"/>
      <c r="E29" s="35"/>
      <c r="F29" s="35"/>
      <c r="G29" s="35"/>
      <c r="H29" s="35"/>
    </row>
    <row r="30" spans="1:9">
      <c r="A30" s="25"/>
      <c r="B30" s="25"/>
      <c r="C30" s="25"/>
      <c r="D30" s="35"/>
      <c r="E30" s="35"/>
      <c r="F30" s="35"/>
      <c r="G30" s="35"/>
      <c r="H30" s="35"/>
    </row>
    <row r="31" spans="1:9">
      <c r="A31" s="25"/>
      <c r="B31" s="25"/>
      <c r="C31" s="25"/>
      <c r="D31" s="35"/>
      <c r="E31" s="35"/>
      <c r="F31" s="35"/>
      <c r="G31" s="35"/>
      <c r="H31" s="35"/>
    </row>
    <row r="32" spans="1:9">
      <c r="A32" s="25"/>
      <c r="B32" s="25"/>
      <c r="C32" s="25"/>
      <c r="D32" s="35"/>
      <c r="E32" s="35"/>
      <c r="F32" s="35"/>
      <c r="G32" s="35"/>
      <c r="H32" s="35"/>
    </row>
    <row r="33" spans="1:8">
      <c r="A33" s="25"/>
      <c r="B33" s="25"/>
      <c r="C33" s="25"/>
      <c r="D33" s="35"/>
      <c r="E33" s="35"/>
      <c r="F33" s="35"/>
      <c r="G33" s="35"/>
      <c r="H33" s="35"/>
    </row>
    <row r="34" spans="1:8">
      <c r="A34" s="25"/>
      <c r="B34" s="25"/>
      <c r="C34" s="25"/>
      <c r="D34" s="35"/>
      <c r="E34" s="35"/>
      <c r="F34" s="35"/>
      <c r="G34" s="35"/>
      <c r="H34" s="35"/>
    </row>
    <row r="35" spans="1:8">
      <c r="D35" s="16"/>
      <c r="E35" s="16"/>
      <c r="F35" s="16"/>
      <c r="G35" s="16"/>
      <c r="H35" s="16"/>
    </row>
    <row r="36" spans="1:8">
      <c r="D36" s="16"/>
      <c r="E36" s="16"/>
      <c r="F36" s="16"/>
      <c r="G36" s="16"/>
      <c r="H36" s="16"/>
    </row>
    <row r="37" spans="1:8">
      <c r="D37" s="16"/>
      <c r="E37" s="16"/>
      <c r="F37" s="16"/>
      <c r="G37" s="16"/>
      <c r="H37" s="16"/>
    </row>
    <row r="38" spans="1:8">
      <c r="D38" s="16"/>
      <c r="E38" s="16"/>
      <c r="F38" s="16"/>
      <c r="G38" s="16"/>
      <c r="H38" s="16"/>
    </row>
    <row r="39" spans="1:8">
      <c r="D39" s="16"/>
      <c r="E39" s="16"/>
      <c r="F39" s="16"/>
      <c r="G39" s="16"/>
      <c r="H39" s="16"/>
    </row>
    <row r="40" spans="1:8">
      <c r="D40" s="16"/>
      <c r="E40" s="16"/>
      <c r="F40" s="16"/>
      <c r="G40" s="16"/>
      <c r="H40" s="16"/>
    </row>
    <row r="41" spans="1:8">
      <c r="D41" s="16"/>
      <c r="E41" s="16"/>
      <c r="F41" s="16"/>
      <c r="G41" s="16"/>
      <c r="H41" s="16"/>
    </row>
    <row r="42" spans="1:8">
      <c r="D42" s="16"/>
      <c r="E42" s="16"/>
      <c r="F42" s="16"/>
      <c r="G42" s="16"/>
      <c r="H42" s="16"/>
    </row>
    <row r="43" spans="1:8">
      <c r="D43" s="16"/>
      <c r="E43" s="16"/>
      <c r="F43" s="16"/>
      <c r="G43" s="16"/>
      <c r="H43" s="16"/>
    </row>
    <row r="44" spans="1:8">
      <c r="D44" s="16"/>
      <c r="E44" s="16"/>
      <c r="F44" s="16"/>
      <c r="G44" s="16"/>
      <c r="H44" s="16"/>
    </row>
    <row r="45" spans="1:8">
      <c r="D45" s="16"/>
      <c r="E45" s="16"/>
      <c r="F45" s="16"/>
      <c r="G45" s="16"/>
      <c r="H45" s="16"/>
    </row>
    <row r="46" spans="1:8">
      <c r="D46" s="16"/>
      <c r="E46" s="16"/>
      <c r="F46" s="16"/>
      <c r="G46" s="16"/>
      <c r="H46" s="16"/>
    </row>
    <row r="47" spans="1:8">
      <c r="D47" s="16"/>
      <c r="E47" s="16"/>
      <c r="F47" s="16"/>
      <c r="G47" s="16"/>
      <c r="H47" s="16"/>
    </row>
    <row r="48" spans="1:8">
      <c r="D48" s="16"/>
      <c r="E48" s="16"/>
      <c r="F48" s="16"/>
      <c r="G48" s="16"/>
      <c r="H48" s="16"/>
    </row>
    <row r="49" spans="4:8">
      <c r="D49" s="16"/>
      <c r="E49" s="16"/>
      <c r="F49" s="16"/>
      <c r="G49" s="16"/>
      <c r="H49" s="16"/>
    </row>
    <row r="50" spans="4:8">
      <c r="D50" s="16"/>
      <c r="E50" s="16"/>
      <c r="F50" s="16"/>
      <c r="G50" s="16"/>
      <c r="H50" s="16"/>
    </row>
    <row r="51" spans="4:8">
      <c r="D51" s="16"/>
      <c r="E51" s="16"/>
      <c r="F51" s="16"/>
      <c r="G51" s="16"/>
      <c r="H51" s="16"/>
    </row>
    <row r="52" spans="4:8">
      <c r="D52" s="16"/>
      <c r="E52" s="16"/>
      <c r="F52" s="16"/>
      <c r="G52" s="16"/>
      <c r="H52" s="16"/>
    </row>
    <row r="53" spans="4:8">
      <c r="D53" s="16"/>
      <c r="E53" s="16"/>
      <c r="F53" s="16"/>
      <c r="G53" s="16"/>
      <c r="H53" s="16"/>
    </row>
    <row r="54" spans="4:8">
      <c r="D54" s="16"/>
      <c r="E54" s="16"/>
      <c r="F54" s="16"/>
      <c r="G54" s="16"/>
      <c r="H54" s="16"/>
    </row>
    <row r="55" spans="4:8">
      <c r="D55" s="16"/>
      <c r="E55" s="16"/>
      <c r="F55" s="16"/>
      <c r="G55" s="16"/>
      <c r="H55" s="16"/>
    </row>
    <row r="56" spans="4:8">
      <c r="D56" s="16"/>
      <c r="E56" s="16"/>
      <c r="F56" s="16"/>
      <c r="G56" s="16"/>
      <c r="H56" s="16"/>
    </row>
    <row r="57" spans="4:8">
      <c r="D57" s="16"/>
      <c r="E57" s="16"/>
      <c r="F57" s="16"/>
      <c r="G57" s="16"/>
      <c r="H57" s="16"/>
    </row>
    <row r="58" spans="4:8">
      <c r="D58" s="16"/>
      <c r="E58" s="16"/>
      <c r="F58" s="16"/>
      <c r="G58" s="16"/>
      <c r="H58" s="16"/>
    </row>
  </sheetData>
  <dataValidations count="2">
    <dataValidation type="decimal" allowBlank="1" showInputMessage="1" showErrorMessage="1" error="Please enter a number between  -99,99,99,99,99,999.99 and 99,99,99,99,99,999.99_x000a__x000a__x000a_" sqref="D13" xr:uid="{00000000-0002-0000-0300-000000000000}">
      <formula1>-9999999999999.99</formula1>
      <formula2>9999999999999.99</formula2>
    </dataValidation>
    <dataValidation type="decimal" allowBlank="1" showInputMessage="1" showErrorMessage="1" error="Please enter a number between 0 and 99,99,99,99,99,999.99_x000a__x000a__x000a_" sqref="D24:H24 D14:D21 E13:H21" xr:uid="{00000000-0002-0000-0300-000001000000}">
      <formula1>0</formula1>
      <formula2>9999999999999.99</formula2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58"/>
  <sheetViews>
    <sheetView tabSelected="1" workbookViewId="0">
      <selection activeCell="A9" sqref="A9"/>
    </sheetView>
  </sheetViews>
  <sheetFormatPr defaultRowHeight="15"/>
  <cols>
    <col min="1" max="1" width="8" customWidth="1"/>
    <col min="2" max="2" width="11.42578125" customWidth="1"/>
    <col min="3" max="3" width="37.7109375" customWidth="1"/>
    <col min="4" max="5" width="12.28515625" bestFit="1" customWidth="1"/>
    <col min="6" max="6" width="10.7109375" customWidth="1"/>
    <col min="7" max="7" width="11.28515625" customWidth="1"/>
    <col min="10" max="10" width="36.140625" customWidth="1"/>
    <col min="11" max="11" width="14.140625" customWidth="1"/>
    <col min="12" max="13" width="13.7109375" bestFit="1" customWidth="1"/>
  </cols>
  <sheetData>
    <row r="1" spans="1:16" ht="33.75">
      <c r="A1" s="15" t="s">
        <v>96</v>
      </c>
      <c r="B1" s="15"/>
      <c r="C1" s="15"/>
    </row>
    <row r="3" spans="1:16" ht="21">
      <c r="A3" s="17" t="s">
        <v>99</v>
      </c>
      <c r="C3" s="6" t="str">
        <f>+'classiwse Sales'!C9</f>
        <v>ABC</v>
      </c>
    </row>
    <row r="4" spans="1:16" ht="18.75">
      <c r="C4" s="7" t="s">
        <v>51</v>
      </c>
      <c r="J4" s="19" t="str">
        <f>C3</f>
        <v>ABC</v>
      </c>
    </row>
    <row r="5" spans="1:16" ht="15.75">
      <c r="C5" s="21" t="s">
        <v>187</v>
      </c>
      <c r="J5" s="19" t="str">
        <f>C5</f>
        <v>FOR THE PERIOD 1.04.2024 TO 31.03.2025</v>
      </c>
    </row>
    <row r="7" spans="1:16">
      <c r="A7" s="13" t="s">
        <v>63</v>
      </c>
      <c r="B7" s="13" t="s">
        <v>64</v>
      </c>
      <c r="C7" s="13" t="s">
        <v>52</v>
      </c>
      <c r="D7" s="13" t="s">
        <v>9</v>
      </c>
      <c r="E7" s="13" t="s">
        <v>10</v>
      </c>
      <c r="F7" s="13" t="s">
        <v>11</v>
      </c>
      <c r="G7" s="13" t="s">
        <v>45</v>
      </c>
      <c r="J7" s="5" t="s">
        <v>109</v>
      </c>
      <c r="K7" s="5" t="s">
        <v>110</v>
      </c>
      <c r="L7" s="5" t="s">
        <v>111</v>
      </c>
      <c r="M7" s="5" t="s">
        <v>9</v>
      </c>
      <c r="N7" s="5" t="s">
        <v>10</v>
      </c>
      <c r="O7" s="5" t="s">
        <v>11</v>
      </c>
      <c r="P7" s="5" t="s">
        <v>45</v>
      </c>
    </row>
    <row r="8" spans="1:16" ht="18.75">
      <c r="A8" s="5"/>
      <c r="B8" s="5"/>
      <c r="C8" s="10" t="s">
        <v>57</v>
      </c>
      <c r="D8" s="8"/>
      <c r="E8" s="8"/>
      <c r="F8" s="8"/>
      <c r="G8" s="8"/>
      <c r="J8" s="5" t="s">
        <v>185</v>
      </c>
      <c r="K8" s="5">
        <v>0</v>
      </c>
      <c r="L8" s="5">
        <v>5</v>
      </c>
      <c r="M8" s="5">
        <f>ROUND(K8*L8%*0.5,0)</f>
        <v>0</v>
      </c>
      <c r="N8" s="5">
        <f>+M8</f>
        <v>0</v>
      </c>
      <c r="O8" s="5">
        <v>0</v>
      </c>
      <c r="P8" s="5">
        <f>SUM(M8:O8)</f>
        <v>0</v>
      </c>
    </row>
    <row r="9" spans="1:16">
      <c r="A9" s="122"/>
      <c r="B9" s="122"/>
      <c r="C9" s="123" t="s">
        <v>53</v>
      </c>
      <c r="D9" s="137">
        <v>0</v>
      </c>
      <c r="E9" s="137">
        <f>D9</f>
        <v>0</v>
      </c>
      <c r="F9" s="137">
        <v>0</v>
      </c>
      <c r="G9" s="137">
        <f>SUM(D9:F9)</f>
        <v>0</v>
      </c>
      <c r="H9" s="16"/>
      <c r="J9" s="5" t="s">
        <v>113</v>
      </c>
      <c r="K9" s="5">
        <v>0</v>
      </c>
      <c r="L9" s="5">
        <v>18</v>
      </c>
      <c r="M9" s="5">
        <f>ROUND(K9*L9%*0.5,0)</f>
        <v>0</v>
      </c>
      <c r="N9" s="5">
        <f>+M9</f>
        <v>0</v>
      </c>
      <c r="O9" s="5">
        <v>0</v>
      </c>
      <c r="P9" s="5">
        <f>SUM(M9:O9)</f>
        <v>0</v>
      </c>
    </row>
    <row r="10" spans="1:16">
      <c r="A10" s="122" t="s">
        <v>191</v>
      </c>
      <c r="B10" s="122"/>
      <c r="C10" s="123" t="s">
        <v>168</v>
      </c>
      <c r="D10" s="137">
        <v>0</v>
      </c>
      <c r="E10" s="137">
        <f>D10</f>
        <v>0</v>
      </c>
      <c r="F10" s="137">
        <v>0</v>
      </c>
      <c r="G10" s="137">
        <f>SUM(D10:F10)</f>
        <v>0</v>
      </c>
      <c r="H10" s="16"/>
      <c r="J10" s="5" t="s">
        <v>176</v>
      </c>
      <c r="K10" s="5"/>
      <c r="L10" s="5">
        <v>5</v>
      </c>
      <c r="M10" s="5">
        <f t="shared" ref="M10:M15" si="0">ROUND(K10*L10%*0.5,0)</f>
        <v>0</v>
      </c>
      <c r="N10" s="5">
        <f t="shared" ref="N10:N15" si="1">+M10</f>
        <v>0</v>
      </c>
      <c r="O10" s="5"/>
      <c r="P10" s="5">
        <f t="shared" ref="P10:P15" si="2">SUM(M10:O10)</f>
        <v>0</v>
      </c>
    </row>
    <row r="11" spans="1:16">
      <c r="A11" s="13" t="s">
        <v>79</v>
      </c>
      <c r="B11" s="13"/>
      <c r="C11" s="5" t="s">
        <v>170</v>
      </c>
      <c r="D11" s="138">
        <f>D9-D10</f>
        <v>0</v>
      </c>
      <c r="E11" s="138">
        <f t="shared" ref="E11:F11" si="3">E9-E10</f>
        <v>0</v>
      </c>
      <c r="F11" s="138">
        <f t="shared" si="3"/>
        <v>0</v>
      </c>
      <c r="G11" s="138">
        <f>SUM(D11:F11)</f>
        <v>0</v>
      </c>
      <c r="H11" s="16"/>
      <c r="J11" s="5" t="s">
        <v>182</v>
      </c>
      <c r="K11" s="5"/>
      <c r="L11" s="5">
        <v>18</v>
      </c>
      <c r="M11" s="5">
        <f t="shared" si="0"/>
        <v>0</v>
      </c>
      <c r="N11" s="5">
        <f t="shared" si="1"/>
        <v>0</v>
      </c>
      <c r="O11" s="5"/>
      <c r="P11" s="5">
        <f t="shared" si="2"/>
        <v>0</v>
      </c>
    </row>
    <row r="12" spans="1:16">
      <c r="A12" s="13" t="s">
        <v>80</v>
      </c>
      <c r="B12" s="13"/>
      <c r="C12" s="5" t="s">
        <v>171</v>
      </c>
      <c r="D12" s="138">
        <v>0</v>
      </c>
      <c r="E12" s="138">
        <f>D12</f>
        <v>0</v>
      </c>
      <c r="F12" s="138">
        <v>0</v>
      </c>
      <c r="G12" s="138">
        <f t="shared" ref="G12:G22" si="4">SUM(D12:F12)</f>
        <v>0</v>
      </c>
      <c r="J12" s="5" t="s">
        <v>177</v>
      </c>
      <c r="K12" s="5"/>
      <c r="L12" s="5">
        <v>18</v>
      </c>
      <c r="M12" s="5">
        <f t="shared" si="0"/>
        <v>0</v>
      </c>
      <c r="N12" s="5">
        <f t="shared" si="1"/>
        <v>0</v>
      </c>
      <c r="O12" s="5"/>
      <c r="P12" s="5">
        <f t="shared" si="2"/>
        <v>0</v>
      </c>
    </row>
    <row r="13" spans="1:16">
      <c r="A13" s="13"/>
      <c r="B13" s="13"/>
      <c r="C13" s="5" t="s">
        <v>147</v>
      </c>
      <c r="D13" s="138">
        <f>+'rate wise Purchase'!E22</f>
        <v>0</v>
      </c>
      <c r="E13" s="138">
        <f>+D13</f>
        <v>0</v>
      </c>
      <c r="F13" s="138">
        <f>+'rate wise Purchase'!G22</f>
        <v>0</v>
      </c>
      <c r="G13" s="138">
        <f t="shared" si="4"/>
        <v>0</v>
      </c>
      <c r="I13" s="16"/>
      <c r="J13" s="5" t="s">
        <v>179</v>
      </c>
      <c r="K13" s="5"/>
      <c r="L13" s="5">
        <v>18</v>
      </c>
      <c r="M13" s="5">
        <f t="shared" si="0"/>
        <v>0</v>
      </c>
      <c r="N13" s="5">
        <f t="shared" si="1"/>
        <v>0</v>
      </c>
      <c r="O13" s="5"/>
      <c r="P13" s="5">
        <f t="shared" si="2"/>
        <v>0</v>
      </c>
    </row>
    <row r="14" spans="1:16">
      <c r="A14" s="13"/>
      <c r="B14" s="13"/>
      <c r="C14" s="5" t="s">
        <v>148</v>
      </c>
      <c r="D14" s="138">
        <f>+'rate wise Purchase'!E14+'rate wise Purchase'!E18</f>
        <v>0</v>
      </c>
      <c r="E14" s="138">
        <f>+'rate wise Purchase'!F14+'rate wise Purchase'!F18</f>
        <v>0</v>
      </c>
      <c r="F14" s="138">
        <f>+'rate wise Purchase'!G14+'rate wise Purchase'!G18</f>
        <v>0</v>
      </c>
      <c r="G14" s="138">
        <f t="shared" si="4"/>
        <v>0</v>
      </c>
      <c r="I14" s="16"/>
      <c r="J14" s="5" t="s">
        <v>180</v>
      </c>
      <c r="K14" s="5"/>
      <c r="L14" s="5">
        <v>18</v>
      </c>
      <c r="M14" s="5">
        <f t="shared" si="0"/>
        <v>0</v>
      </c>
      <c r="N14" s="5">
        <f t="shared" si="1"/>
        <v>0</v>
      </c>
      <c r="O14" s="5"/>
      <c r="P14" s="5">
        <f t="shared" si="2"/>
        <v>0</v>
      </c>
    </row>
    <row r="15" spans="1:16">
      <c r="A15" s="13" t="s">
        <v>183</v>
      </c>
      <c r="B15" s="13"/>
      <c r="C15" s="5" t="s">
        <v>184</v>
      </c>
      <c r="D15" s="138"/>
      <c r="E15" s="138"/>
      <c r="F15" s="138"/>
      <c r="G15" s="138"/>
      <c r="I15" s="16"/>
      <c r="J15" s="5" t="s">
        <v>181</v>
      </c>
      <c r="K15" s="5"/>
      <c r="L15" s="5">
        <v>18</v>
      </c>
      <c r="M15" s="5">
        <f t="shared" si="0"/>
        <v>0</v>
      </c>
      <c r="N15" s="5">
        <f t="shared" si="1"/>
        <v>0</v>
      </c>
      <c r="O15" s="5"/>
      <c r="P15" s="5">
        <f t="shared" si="2"/>
        <v>0</v>
      </c>
    </row>
    <row r="16" spans="1:16">
      <c r="A16" s="130" t="s">
        <v>140</v>
      </c>
      <c r="B16" s="130"/>
      <c r="C16" s="131" t="s">
        <v>178</v>
      </c>
      <c r="D16" s="139">
        <v>0</v>
      </c>
      <c r="E16" s="139">
        <f t="shared" ref="E16:E20" si="5">+D16</f>
        <v>0</v>
      </c>
      <c r="F16" s="139">
        <v>0</v>
      </c>
      <c r="G16" s="139">
        <f t="shared" si="4"/>
        <v>0</v>
      </c>
      <c r="I16" s="16"/>
      <c r="J16" s="5"/>
      <c r="K16" s="5"/>
      <c r="L16" s="5"/>
      <c r="M16" s="5"/>
      <c r="N16" s="5"/>
      <c r="O16" s="5"/>
      <c r="P16" s="5"/>
    </row>
    <row r="17" spans="1:16">
      <c r="A17" s="130" t="s">
        <v>141</v>
      </c>
      <c r="B17" s="130"/>
      <c r="C17" s="131" t="s">
        <v>156</v>
      </c>
      <c r="D17" s="139">
        <v>0</v>
      </c>
      <c r="E17" s="139">
        <f t="shared" si="5"/>
        <v>0</v>
      </c>
      <c r="F17" s="139">
        <v>0</v>
      </c>
      <c r="G17" s="139">
        <f t="shared" si="4"/>
        <v>0</v>
      </c>
      <c r="H17" s="16"/>
      <c r="I17" s="16"/>
      <c r="J17" s="5"/>
      <c r="K17" s="5">
        <f>SUM(K8:K14)</f>
        <v>0</v>
      </c>
      <c r="L17" s="5"/>
      <c r="M17" s="5">
        <f>SUM(M8:M15)</f>
        <v>0</v>
      </c>
      <c r="N17" s="5">
        <f>SUM(N8:N15)</f>
        <v>0</v>
      </c>
      <c r="O17" s="5"/>
      <c r="P17" s="9">
        <f>SUM(P8:P15)</f>
        <v>0</v>
      </c>
    </row>
    <row r="18" spans="1:16">
      <c r="A18" s="130" t="s">
        <v>172</v>
      </c>
      <c r="B18" s="130"/>
      <c r="C18" s="131" t="s">
        <v>173</v>
      </c>
      <c r="D18" s="139">
        <v>0</v>
      </c>
      <c r="E18" s="139">
        <f>+D18</f>
        <v>0</v>
      </c>
      <c r="F18" s="139">
        <v>0</v>
      </c>
      <c r="G18" s="139">
        <f t="shared" si="4"/>
        <v>0</v>
      </c>
      <c r="H18" s="16"/>
      <c r="I18" s="16"/>
      <c r="J18" s="5"/>
      <c r="K18" s="5"/>
      <c r="L18" s="5"/>
      <c r="M18" s="5"/>
      <c r="N18" s="5"/>
      <c r="O18" s="5"/>
      <c r="P18" s="9"/>
    </row>
    <row r="19" spans="1:16">
      <c r="A19" s="132"/>
      <c r="B19" s="132" t="s">
        <v>142</v>
      </c>
      <c r="C19" s="133" t="s">
        <v>188</v>
      </c>
      <c r="D19" s="140">
        <v>0</v>
      </c>
      <c r="E19" s="140">
        <f>+D19</f>
        <v>0</v>
      </c>
      <c r="F19" s="140">
        <v>0</v>
      </c>
      <c r="G19" s="140">
        <f t="shared" si="4"/>
        <v>0</v>
      </c>
      <c r="H19" s="16"/>
      <c r="I19" s="16"/>
      <c r="J19" s="5"/>
      <c r="K19" s="5"/>
      <c r="L19" s="5"/>
      <c r="M19" s="5"/>
      <c r="N19" s="5"/>
      <c r="O19" s="5"/>
      <c r="P19" s="5"/>
    </row>
    <row r="20" spans="1:16">
      <c r="A20" s="85"/>
      <c r="B20" s="85"/>
      <c r="C20" s="83" t="s">
        <v>139</v>
      </c>
      <c r="D20" s="141">
        <v>0</v>
      </c>
      <c r="E20" s="141">
        <f t="shared" si="5"/>
        <v>0</v>
      </c>
      <c r="F20" s="141">
        <v>0</v>
      </c>
      <c r="G20" s="141">
        <f t="shared" si="4"/>
        <v>0</v>
      </c>
      <c r="I20" s="16"/>
    </row>
    <row r="21" spans="1:16">
      <c r="A21" s="13"/>
      <c r="B21" s="13"/>
      <c r="C21" s="5"/>
      <c r="D21" s="142"/>
      <c r="E21" s="142"/>
      <c r="F21" s="142"/>
      <c r="G21" s="142"/>
      <c r="I21" s="16"/>
    </row>
    <row r="22" spans="1:16">
      <c r="A22" s="88" t="s">
        <v>97</v>
      </c>
      <c r="B22" s="86" t="s">
        <v>175</v>
      </c>
      <c r="C22" s="9" t="str">
        <f>IF(D11&gt;D13,"Excess claim","Short Claim")</f>
        <v>Short Claim</v>
      </c>
      <c r="D22" s="143">
        <f>+D13-D11</f>
        <v>0</v>
      </c>
      <c r="E22" s="143">
        <f t="shared" ref="E22:F22" si="6">+E13-E11</f>
        <v>0</v>
      </c>
      <c r="F22" s="143">
        <f t="shared" si="6"/>
        <v>0</v>
      </c>
      <c r="G22" s="143">
        <f t="shared" si="4"/>
        <v>0</v>
      </c>
      <c r="I22" s="16"/>
      <c r="J22" s="16"/>
      <c r="K22" s="98"/>
      <c r="L22" s="98"/>
      <c r="M22" s="98"/>
    </row>
    <row r="23" spans="1:16" ht="30">
      <c r="A23" s="13"/>
      <c r="B23" s="87"/>
      <c r="C23" s="20" t="s">
        <v>112</v>
      </c>
      <c r="D23" s="142"/>
      <c r="E23" s="142"/>
      <c r="F23" s="142"/>
      <c r="G23" s="142"/>
      <c r="K23" s="101"/>
    </row>
    <row r="24" spans="1:16">
      <c r="A24" s="13"/>
      <c r="B24" s="13"/>
      <c r="C24" s="20"/>
      <c r="D24" s="138"/>
      <c r="E24" s="138"/>
      <c r="F24" s="138"/>
      <c r="G24" s="138"/>
    </row>
    <row r="25" spans="1:16">
      <c r="A25" s="134"/>
      <c r="B25" s="135"/>
      <c r="C25" s="136" t="s">
        <v>143</v>
      </c>
      <c r="D25" s="144">
        <f>+D12-D14</f>
        <v>0</v>
      </c>
      <c r="E25" s="144">
        <f>+E12-E14</f>
        <v>0</v>
      </c>
      <c r="F25" s="144">
        <f>+F14-F12</f>
        <v>0</v>
      </c>
      <c r="G25" s="144">
        <f t="shared" ref="G25" si="7">SUM(D25:F25)</f>
        <v>0</v>
      </c>
    </row>
    <row r="26" spans="1:16">
      <c r="A26" s="13"/>
      <c r="B26" s="13"/>
      <c r="C26" s="20"/>
      <c r="D26" s="142"/>
      <c r="E26" s="142"/>
      <c r="F26" s="142"/>
      <c r="G26" s="142"/>
    </row>
    <row r="27" spans="1:16">
      <c r="A27" s="85"/>
      <c r="B27" s="85"/>
      <c r="C27" s="84" t="s">
        <v>138</v>
      </c>
      <c r="D27" s="145" t="e">
        <f>+(D13-D20)/D20</f>
        <v>#DIV/0!</v>
      </c>
      <c r="E27" s="145" t="e">
        <f>+(E13-E20)/E20</f>
        <v>#DIV/0!</v>
      </c>
      <c r="F27" s="145" t="e">
        <f>+(F13-F20)/F20</f>
        <v>#DIV/0!</v>
      </c>
      <c r="G27" s="145"/>
    </row>
    <row r="28" spans="1:16">
      <c r="A28" s="13"/>
      <c r="B28" s="13"/>
      <c r="C28" s="5"/>
      <c r="D28" s="142"/>
      <c r="E28" s="142"/>
      <c r="F28" s="142"/>
      <c r="G28" s="142"/>
    </row>
    <row r="29" spans="1:16" ht="18.75">
      <c r="A29" s="13"/>
      <c r="B29" s="13"/>
      <c r="C29" s="10" t="s">
        <v>54</v>
      </c>
      <c r="D29" s="142"/>
      <c r="E29" s="142"/>
      <c r="F29" s="142"/>
      <c r="G29" s="142"/>
    </row>
    <row r="30" spans="1:16">
      <c r="A30" s="13"/>
      <c r="B30" s="13"/>
      <c r="C30" s="5" t="s">
        <v>55</v>
      </c>
      <c r="D30" s="103">
        <v>0</v>
      </c>
      <c r="E30" s="103">
        <f>D30</f>
        <v>0</v>
      </c>
      <c r="F30" s="103">
        <v>0</v>
      </c>
      <c r="G30" s="103">
        <f>SUM(D30:F30)</f>
        <v>0</v>
      </c>
      <c r="H30" s="16"/>
    </row>
    <row r="31" spans="1:16" ht="15.75">
      <c r="A31" s="13"/>
      <c r="B31" s="13"/>
      <c r="C31" s="5" t="s">
        <v>56</v>
      </c>
      <c r="D31" s="104">
        <v>0</v>
      </c>
      <c r="E31" s="104">
        <f>+D31</f>
        <v>0</v>
      </c>
      <c r="F31" s="103">
        <v>0</v>
      </c>
      <c r="G31" s="103">
        <f>SUM(D31:F31)</f>
        <v>0</v>
      </c>
      <c r="J31" s="19"/>
    </row>
    <row r="32" spans="1:16" ht="15.75">
      <c r="A32" s="13"/>
      <c r="B32" s="13"/>
      <c r="C32" s="5" t="s">
        <v>144</v>
      </c>
      <c r="D32" s="104">
        <f>+'rate wise Sales'!E28</f>
        <v>0</v>
      </c>
      <c r="E32" s="104">
        <f>+'rate wise Sales'!F28</f>
        <v>0</v>
      </c>
      <c r="F32" s="104">
        <f>+'rate wise Sales'!G28</f>
        <v>0</v>
      </c>
      <c r="G32" s="104">
        <f t="shared" ref="G32:G37" si="8">SUM(D32:F32)</f>
        <v>0</v>
      </c>
      <c r="J32" s="19"/>
    </row>
    <row r="33" spans="1:10">
      <c r="A33" s="13"/>
      <c r="B33" s="13"/>
      <c r="C33" s="5"/>
      <c r="D33" s="104"/>
      <c r="E33" s="104"/>
      <c r="F33" s="104"/>
      <c r="G33" s="104"/>
    </row>
    <row r="34" spans="1:10">
      <c r="A34" s="13"/>
      <c r="B34" s="13"/>
      <c r="C34" s="5" t="s">
        <v>132</v>
      </c>
      <c r="D34" s="104">
        <v>0</v>
      </c>
      <c r="E34" s="104">
        <f>D34</f>
        <v>0</v>
      </c>
      <c r="F34" s="104">
        <v>0</v>
      </c>
      <c r="G34" s="104">
        <f t="shared" si="8"/>
        <v>0</v>
      </c>
      <c r="I34" s="16"/>
      <c r="J34" s="16"/>
    </row>
    <row r="35" spans="1:10">
      <c r="A35" s="13"/>
      <c r="B35" s="13"/>
      <c r="C35" s="5" t="s">
        <v>133</v>
      </c>
      <c r="D35" s="104">
        <f>+'rate wise Purchase'!E14+'rate wise Purchase'!E18</f>
        <v>0</v>
      </c>
      <c r="E35" s="104">
        <f>+'rate wise Purchase'!F14+'rate wise Purchase'!F18</f>
        <v>0</v>
      </c>
      <c r="F35" s="104">
        <f>+'rate wise Purchase'!G14+'rate wise Purchase'!G18</f>
        <v>0</v>
      </c>
      <c r="G35" s="104">
        <f t="shared" si="8"/>
        <v>0</v>
      </c>
    </row>
    <row r="36" spans="1:10">
      <c r="A36" s="13"/>
      <c r="B36" s="13"/>
      <c r="C36" s="5"/>
      <c r="D36" s="104"/>
      <c r="E36" s="104"/>
      <c r="F36" s="104"/>
      <c r="G36" s="104"/>
    </row>
    <row r="37" spans="1:10">
      <c r="A37" s="91"/>
      <c r="B37" s="92" t="s">
        <v>98</v>
      </c>
      <c r="C37" s="93" t="str">
        <f>IF(D30&gt;D32,"Excess Paid","Short Paid")</f>
        <v>Short Paid</v>
      </c>
      <c r="D37" s="105">
        <f>(D30)-D32</f>
        <v>0</v>
      </c>
      <c r="E37" s="105">
        <f t="shared" ref="E37:F37" si="9">(E30)-E32</f>
        <v>0</v>
      </c>
      <c r="F37" s="105">
        <f t="shared" si="9"/>
        <v>0</v>
      </c>
      <c r="G37" s="106">
        <f t="shared" si="8"/>
        <v>0</v>
      </c>
    </row>
    <row r="38" spans="1:10">
      <c r="A38" s="89"/>
      <c r="B38" s="13"/>
      <c r="C38" s="90"/>
      <c r="D38" s="103"/>
      <c r="E38" s="103"/>
      <c r="F38" s="103"/>
      <c r="G38" s="107"/>
    </row>
    <row r="39" spans="1:10">
      <c r="A39" s="91"/>
      <c r="B39" s="92"/>
      <c r="C39" s="93" t="str">
        <f>IF(D34&gt;D35,"Excess Paid RCM","Short Paid RCM")</f>
        <v>Short Paid RCM</v>
      </c>
      <c r="D39" s="105">
        <f>+D34-D35</f>
        <v>0</v>
      </c>
      <c r="E39" s="105">
        <f t="shared" ref="E39:F39" si="10">+E34-E35</f>
        <v>0</v>
      </c>
      <c r="F39" s="105">
        <f t="shared" si="10"/>
        <v>0</v>
      </c>
      <c r="G39" s="106">
        <f>SUM(D39:F39)</f>
        <v>0</v>
      </c>
    </row>
    <row r="40" spans="1:10">
      <c r="A40" s="91"/>
      <c r="B40" s="92"/>
      <c r="C40" s="93" t="s">
        <v>149</v>
      </c>
      <c r="D40" s="105"/>
      <c r="E40" s="105"/>
      <c r="F40" s="105"/>
      <c r="G40" s="106"/>
    </row>
    <row r="41" spans="1:10">
      <c r="A41" s="89"/>
      <c r="B41" s="13"/>
      <c r="C41" s="90"/>
      <c r="D41" s="103"/>
      <c r="E41" s="103"/>
      <c r="F41" s="103"/>
      <c r="G41" s="107"/>
    </row>
    <row r="42" spans="1:10">
      <c r="A42" s="13"/>
      <c r="B42" s="13" t="s">
        <v>107</v>
      </c>
      <c r="C42" s="5" t="s">
        <v>106</v>
      </c>
      <c r="D42" s="103">
        <f>SUM(D13:D14)-SUM(D16:D17)</f>
        <v>0</v>
      </c>
      <c r="E42" s="103">
        <f>SUM(E13:E14)-SUM(E16:E17)</f>
        <v>0</v>
      </c>
      <c r="F42" s="103">
        <f>SUM(F13:F14)-SUM(F16:F17)</f>
        <v>0</v>
      </c>
      <c r="G42" s="103">
        <f>+G13+G14-SUM(G16:G17)</f>
        <v>0</v>
      </c>
      <c r="H42" s="116"/>
    </row>
    <row r="43" spans="1:10">
      <c r="A43" s="13"/>
      <c r="B43" s="13" t="s">
        <v>85</v>
      </c>
      <c r="C43" s="5" t="s">
        <v>108</v>
      </c>
      <c r="D43" s="103">
        <f>SUM(D11:D12)-SUM(D16:D17)</f>
        <v>0</v>
      </c>
      <c r="E43" s="103">
        <f t="shared" ref="E43:F43" si="11">SUM(E11:E12)-SUM(E16:E17)</f>
        <v>0</v>
      </c>
      <c r="F43" s="103">
        <f t="shared" si="11"/>
        <v>0</v>
      </c>
      <c r="G43" s="103">
        <f>+G11+G12-SUM(G16:G17)</f>
        <v>0</v>
      </c>
    </row>
    <row r="44" spans="1:10">
      <c r="A44" s="13"/>
      <c r="B44" s="13" t="s">
        <v>105</v>
      </c>
      <c r="C44" s="5" t="s">
        <v>189</v>
      </c>
      <c r="D44" s="103"/>
      <c r="E44" s="103"/>
      <c r="F44" s="103"/>
      <c r="G44" s="103">
        <f>+G42-G43</f>
        <v>0</v>
      </c>
    </row>
    <row r="45" spans="1:10">
      <c r="D45" s="116"/>
      <c r="E45" s="116"/>
      <c r="F45" s="116"/>
      <c r="G45" s="116"/>
    </row>
    <row r="46" spans="1:10">
      <c r="D46" s="116"/>
      <c r="E46" s="116"/>
      <c r="F46" s="116"/>
      <c r="G46" s="116"/>
    </row>
    <row r="47" spans="1:10" ht="17.25">
      <c r="B47" s="55" t="s">
        <v>118</v>
      </c>
      <c r="D47" s="116"/>
      <c r="E47" s="116"/>
      <c r="F47" s="116"/>
      <c r="G47" s="116"/>
    </row>
    <row r="48" spans="1:10" ht="17.25">
      <c r="B48" s="55"/>
      <c r="C48" s="13" t="s">
        <v>52</v>
      </c>
      <c r="D48" s="146" t="s">
        <v>9</v>
      </c>
      <c r="E48" s="146" t="s">
        <v>10</v>
      </c>
      <c r="F48" s="146" t="s">
        <v>11</v>
      </c>
      <c r="G48" s="146" t="s">
        <v>45</v>
      </c>
      <c r="H48" s="117"/>
    </row>
    <row r="49" spans="2:7" ht="17.25">
      <c r="B49" s="55"/>
      <c r="D49" s="16"/>
      <c r="E49" s="16"/>
      <c r="F49" s="16"/>
      <c r="G49" s="16"/>
    </row>
    <row r="50" spans="2:7" ht="17.25">
      <c r="B50" s="55"/>
      <c r="D50" s="16"/>
      <c r="E50" s="16"/>
      <c r="F50" s="16"/>
    </row>
    <row r="51" spans="2:7" ht="17.25">
      <c r="B51" s="55"/>
      <c r="D51" s="16"/>
      <c r="E51" s="16"/>
      <c r="F51" s="16"/>
    </row>
    <row r="52" spans="2:7" ht="17.25">
      <c r="B52" s="55" t="s">
        <v>190</v>
      </c>
      <c r="D52" s="16"/>
      <c r="E52" s="16"/>
      <c r="F52" s="16"/>
      <c r="G52" s="16"/>
    </row>
    <row r="53" spans="2:7">
      <c r="B53" s="54"/>
      <c r="D53" s="16"/>
      <c r="E53" s="16"/>
      <c r="F53" s="16"/>
      <c r="G53" s="16"/>
    </row>
    <row r="54" spans="2:7">
      <c r="C54" s="13" t="s">
        <v>52</v>
      </c>
      <c r="D54" s="13" t="s">
        <v>9</v>
      </c>
      <c r="E54" s="13" t="s">
        <v>10</v>
      </c>
      <c r="F54" s="13" t="s">
        <v>11</v>
      </c>
      <c r="G54" s="13" t="s">
        <v>45</v>
      </c>
    </row>
    <row r="55" spans="2:7">
      <c r="D55" s="16"/>
      <c r="E55" s="16"/>
      <c r="F55" s="16"/>
      <c r="G55" s="16"/>
    </row>
    <row r="57" spans="2:7">
      <c r="F57" s="16"/>
    </row>
    <row r="58" spans="2:7">
      <c r="D58" s="116"/>
      <c r="E58" s="116"/>
      <c r="F58" s="116"/>
      <c r="G58" s="116"/>
    </row>
  </sheetData>
  <sheetProtection formatCells="0" formatColumns="0" formatRows="0" insertColumns="0" insertRows="0" insertHyperlinks="0" deleteColumns="0" deleteRows="0" sort="0" autoFilter="0" pivotTables="0"/>
  <pageMargins left="0.7" right="0.41" top="0.75" bottom="0.75" header="0.3" footer="0.3"/>
  <pageSetup paperSize="9" scale="9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classiwse Sales</vt:lpstr>
      <vt:lpstr>rate wise Sales</vt:lpstr>
      <vt:lpstr>Classwise Purchase</vt:lpstr>
      <vt:lpstr>rate wise Purchase</vt:lpstr>
      <vt:lpstr>Reco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</dc:creator>
  <cp:lastModifiedBy>Backup</cp:lastModifiedBy>
  <cp:lastPrinted>2021-12-23T09:32:27Z</cp:lastPrinted>
  <dcterms:created xsi:type="dcterms:W3CDTF">2019-11-08T14:05:28Z</dcterms:created>
  <dcterms:modified xsi:type="dcterms:W3CDTF">2025-12-21T07:46:30Z</dcterms:modified>
</cp:coreProperties>
</file>